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MP/Documentos Partilhados/PDR2020/13.MONITORIZAÇÃO/SITE/2025_12_31/"/>
    </mc:Choice>
  </mc:AlternateContent>
  <xr:revisionPtr revIDLastSave="0" documentId="8_{A7E7AEEF-F4C2-4E3E-A3D3-BC945B432F6E}" xr6:coauthVersionLast="47" xr6:coauthVersionMax="47" xr10:uidLastSave="{00000000-0000-0000-0000-000000000000}"/>
  <bookViews>
    <workbookView xWindow="-110" yWindow="-110" windowWidth="19420" windowHeight="10300" xr2:uid="{15D94463-BC3C-4D1F-B986-AE246ED4056D}"/>
  </bookViews>
  <sheets>
    <sheet name="ProSel_OP" sheetId="1" r:id="rId1"/>
  </sheets>
  <definedNames>
    <definedName name="_xlnm.Print_Area" localSheetId="0">ProSel_OP!$B$2:$R$87</definedName>
    <definedName name="org" localSheetId="0">#REF!</definedName>
    <definedName name="org">#REF!</definedName>
    <definedName name="_xlnm.Print_Titles" localSheetId="0">ProSel_OP!$B:$B,ProSel_OP!$1:$13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0" i="1" l="1"/>
  <c r="K60" i="1"/>
  <c r="F60" i="1"/>
  <c r="R60" i="1"/>
  <c r="P60" i="1"/>
  <c r="M60" i="1"/>
  <c r="J60" i="1"/>
  <c r="H60" i="1"/>
  <c r="E60" i="1"/>
  <c r="Q60" i="1"/>
  <c r="O60" i="1"/>
  <c r="L60" i="1"/>
  <c r="I60" i="1"/>
  <c r="G60" i="1"/>
  <c r="D60" i="1"/>
  <c r="P51" i="1"/>
  <c r="P49" i="1" s="1"/>
  <c r="H51" i="1"/>
  <c r="H49" i="1" s="1"/>
  <c r="N51" i="1"/>
  <c r="N49" i="1" s="1"/>
  <c r="F51" i="1"/>
  <c r="F49" i="1" s="1"/>
  <c r="R51" i="1"/>
  <c r="M51" i="1"/>
  <c r="J51" i="1"/>
  <c r="Q51" i="1"/>
  <c r="Q49" i="1" s="1"/>
  <c r="O51" i="1"/>
  <c r="L51" i="1"/>
  <c r="L49" i="1" s="1"/>
  <c r="I51" i="1"/>
  <c r="I49" i="1" s="1"/>
  <c r="G51" i="1"/>
  <c r="K51" i="1"/>
  <c r="K49" i="1" s="1"/>
  <c r="O49" i="1"/>
  <c r="G49" i="1"/>
  <c r="E49" i="1"/>
  <c r="D49" i="1"/>
  <c r="R37" i="1"/>
  <c r="J37" i="1"/>
  <c r="P37" i="1"/>
  <c r="H37" i="1"/>
  <c r="O37" i="1"/>
  <c r="G37" i="1"/>
  <c r="Q37" i="1"/>
  <c r="N37" i="1"/>
  <c r="L37" i="1"/>
  <c r="K37" i="1"/>
  <c r="I37" i="1"/>
  <c r="F37" i="1"/>
  <c r="D37" i="1"/>
  <c r="M37" i="1"/>
  <c r="E37" i="1"/>
  <c r="R21" i="1"/>
  <c r="J21" i="1"/>
  <c r="P21" i="1"/>
  <c r="H21" i="1"/>
  <c r="O21" i="1"/>
  <c r="G21" i="1"/>
  <c r="Q21" i="1"/>
  <c r="N21" i="1"/>
  <c r="L21" i="1"/>
  <c r="K21" i="1"/>
  <c r="I21" i="1"/>
  <c r="F21" i="1"/>
  <c r="D21" i="1"/>
  <c r="M21" i="1"/>
  <c r="E21" i="1"/>
  <c r="K14" i="1"/>
  <c r="K12" i="1" s="1"/>
  <c r="Q14" i="1"/>
  <c r="I14" i="1"/>
  <c r="P14" i="1"/>
  <c r="H14" i="1"/>
  <c r="R14" i="1"/>
  <c r="O14" i="1"/>
  <c r="M14" i="1"/>
  <c r="L14" i="1"/>
  <c r="J14" i="1"/>
  <c r="G14" i="1"/>
  <c r="E14" i="1"/>
  <c r="D14" i="1"/>
  <c r="N14" i="1"/>
  <c r="F14" i="1"/>
  <c r="G12" i="1" l="1"/>
  <c r="H12" i="1"/>
  <c r="N12" i="1"/>
  <c r="E12" i="1"/>
  <c r="P12" i="1"/>
  <c r="F12" i="1"/>
  <c r="M49" i="1"/>
  <c r="D12" i="1"/>
  <c r="L12" i="1"/>
  <c r="M12" i="1"/>
  <c r="O12" i="1"/>
  <c r="I12" i="1"/>
  <c r="Q12" i="1"/>
  <c r="J49" i="1"/>
  <c r="J12" i="1" s="1"/>
  <c r="R49" i="1"/>
  <c r="R12" i="1" s="1"/>
</calcChain>
</file>

<file path=xl/sharedStrings.xml><?xml version="1.0" encoding="utf-8"?>
<sst xmlns="http://schemas.openxmlformats.org/spreadsheetml/2006/main" count="162" uniqueCount="142">
  <si>
    <t>Indicadores de monitorização: 2014-2022 (por Áreas de Intervenção e Operações PDR2020)</t>
  </si>
  <si>
    <t>Processo de seleção (candidaturas apresentadas, analisadas, decididas e contratadas)</t>
  </si>
  <si>
    <t>ÁREAS DE INTERVENÇÃO / OPERAÇÕES PDR2020</t>
  </si>
  <si>
    <t>PROGRAMAÇÃO
2014-2022  [a]</t>
  </si>
  <si>
    <t>DOTAÇÃO
CONSIGNADA</t>
  </si>
  <si>
    <t>CANDIDATURAS
APRESENTADAS [c]</t>
  </si>
  <si>
    <t>CANDIDATURAS
ANALISADAS [d]</t>
  </si>
  <si>
    <t>CANDIDATURAS DECIDIDAS [e]</t>
  </si>
  <si>
    <t>CONTRATOS</t>
  </si>
  <si>
    <t>Transitados</t>
  </si>
  <si>
    <t>Concursos [b]</t>
  </si>
  <si>
    <t>Total  [f]</t>
  </si>
  <si>
    <t>Aprovadas</t>
  </si>
  <si>
    <t>Indeferidas</t>
  </si>
  <si>
    <t>Despesa
pública</t>
  </si>
  <si>
    <t>Nº</t>
  </si>
  <si>
    <t>Investimen-
to/Custo</t>
  </si>
  <si>
    <t>Investimen-
to elegível</t>
  </si>
  <si>
    <t>mil euros</t>
  </si>
  <si>
    <t>PDR2020</t>
  </si>
  <si>
    <t>A1</t>
  </si>
  <si>
    <t>INOVAÇÃO E CONHECIMENTO</t>
  </si>
  <si>
    <t>1.0.1</t>
  </si>
  <si>
    <t>Grupos operacionais</t>
  </si>
  <si>
    <t>2.1.1</t>
  </si>
  <si>
    <t>Ações de formação</t>
  </si>
  <si>
    <t>2.1.4</t>
  </si>
  <si>
    <t>Ações de informação</t>
  </si>
  <si>
    <t>2.2.1</t>
  </si>
  <si>
    <t>Apoio ao fornecimento de serviços de aconselhamento agrícola e florestal</t>
  </si>
  <si>
    <t>2.2.2</t>
  </si>
  <si>
    <t>Apoio à criação de serviços de aconselhamento</t>
  </si>
  <si>
    <t>2.2.3</t>
  </si>
  <si>
    <t>Apoio à formação de conselheiros das entidades prestadoras do serviço de aconselhamento</t>
  </si>
  <si>
    <t>A2</t>
  </si>
  <si>
    <t>COMPETITIVIDADE E ORGANIZAÇÃO DA PRODUÇÃO</t>
  </si>
  <si>
    <t>3.1.1</t>
  </si>
  <si>
    <t>Jovens agricultores</t>
  </si>
  <si>
    <t>3.1.2</t>
  </si>
  <si>
    <t>Investimento de jovens agricultores na exploração agrícola</t>
  </si>
  <si>
    <t>3.2.1</t>
  </si>
  <si>
    <t>Investimento na exploração agrícola</t>
  </si>
  <si>
    <t>3.2.2</t>
  </si>
  <si>
    <t>Pequenos investimentos nas explorações agrícolas</t>
  </si>
  <si>
    <t>3.3.1</t>
  </si>
  <si>
    <t>Investimento na transformação e comercialização de produtos agrícolas</t>
  </si>
  <si>
    <t>3.3.2</t>
  </si>
  <si>
    <t>Pequenos investimentos na transformação e comercialização de produtos agrícolas</t>
  </si>
  <si>
    <t>3.4.1</t>
  </si>
  <si>
    <t>Desenvolvimento do regadio eficiente</t>
  </si>
  <si>
    <t>3.4.2</t>
  </si>
  <si>
    <t xml:space="preserve"> Melhoria da eficiência dos regadios existentes</t>
  </si>
  <si>
    <t>3.4.3</t>
  </si>
  <si>
    <t>Drenagem e estruturação fundiária</t>
  </si>
  <si>
    <t>4.0.1</t>
  </si>
  <si>
    <t>Investimentos em produtos florestais identificados como agrícolas no Anexo I do Tratado</t>
  </si>
  <si>
    <t>4.0.2</t>
  </si>
  <si>
    <t>Investimentos em produtos florestais não identificados como agrícolas no Anexo I do Tratado</t>
  </si>
  <si>
    <t>5.1.1</t>
  </si>
  <si>
    <t>Criação de agrupamentos e organizações de produtores</t>
  </si>
  <si>
    <t>5.2.1</t>
  </si>
  <si>
    <t>Organizações interprofissionais</t>
  </si>
  <si>
    <t>6.2.1</t>
  </si>
  <si>
    <t>Prevenção de calamidades e catástrofes naturais</t>
  </si>
  <si>
    <t>6.2.2</t>
  </si>
  <si>
    <t>Restabelecimento do potencial produtivo</t>
  </si>
  <si>
    <t>A3</t>
  </si>
  <si>
    <t>AMBIENTE, EFICIÊNCIA NO USO DE RECURSOS E CLIMA</t>
  </si>
  <si>
    <t>7.8.3</t>
  </si>
  <si>
    <t>Recursos genéticos - Conservação e melhoramento de recursos genéticos animais</t>
  </si>
  <si>
    <t>7.8.4</t>
  </si>
  <si>
    <t>Recursos genéticos - Conservação e melhoramento de recursos genéticos vegetais</t>
  </si>
  <si>
    <t>7.8.5</t>
  </si>
  <si>
    <t>Conservação e melhoramento de recursos genéticos florestais</t>
  </si>
  <si>
    <t>7.11.1</t>
  </si>
  <si>
    <t>Investimentos não produtivos</t>
  </si>
  <si>
    <t xml:space="preserve"> 8.1.1</t>
  </si>
  <si>
    <t>Florestação de terras agrícolas e não-agrícolas</t>
  </si>
  <si>
    <t xml:space="preserve"> 8.1.2</t>
  </si>
  <si>
    <t xml:space="preserve"> Instalação de sistemas agroflorestais</t>
  </si>
  <si>
    <t xml:space="preserve"> 8.1.3</t>
  </si>
  <si>
    <t>Prevenção  da floresta contra agentes  bióticos e abióticos</t>
  </si>
  <si>
    <t xml:space="preserve"> 8.1.4</t>
  </si>
  <si>
    <t>Restabelecimento da floresta afetada por agentes  bióticos e abióticos ou por acontecimentos catastróficos</t>
  </si>
  <si>
    <t xml:space="preserve"> 8.1.5</t>
  </si>
  <si>
    <t>Melhoria da resiliência e do valor ambiental das florestas</t>
  </si>
  <si>
    <t xml:space="preserve"> 8.1.6</t>
  </si>
  <si>
    <t xml:space="preserve"> Melhoria do valor económico das florestas</t>
  </si>
  <si>
    <t>8.2.1</t>
  </si>
  <si>
    <t>Gestão de recursos cinegéticos</t>
  </si>
  <si>
    <t>A4</t>
  </si>
  <si>
    <t>DESENVOLVIMENTO LOCAL</t>
  </si>
  <si>
    <t>10.1.1</t>
  </si>
  <si>
    <t>Preparação e reforço das capacidades, formação e ligação em rede dos GAL</t>
  </si>
  <si>
    <t>10.2.1</t>
  </si>
  <si>
    <t>Implementação das Estratégias de Desenvolvimento Local (EDL)</t>
  </si>
  <si>
    <t>10.2.1.1</t>
  </si>
  <si>
    <t>Regime simplificado de pequenos investimentos nas explorações agrícolas</t>
  </si>
  <si>
    <t>10.2.1.2</t>
  </si>
  <si>
    <t>Pequenos investimentos na transformação e comercialização</t>
  </si>
  <si>
    <t>10.2.1.3</t>
  </si>
  <si>
    <t>Diversificação de atividades na exploração</t>
  </si>
  <si>
    <t>10.2.1.4</t>
  </si>
  <si>
    <t xml:space="preserve">Cadeias curtas e mercados locais </t>
  </si>
  <si>
    <t>10.2.1.5</t>
  </si>
  <si>
    <t>Promoção de produtos de qualidade locais</t>
  </si>
  <si>
    <t>10.2.1.6</t>
  </si>
  <si>
    <t>Renovação de aldeias</t>
  </si>
  <si>
    <t>10.3.1</t>
  </si>
  <si>
    <t>Cooperação interterritorial e transnacional dos GAL</t>
  </si>
  <si>
    <t>10.4.1</t>
  </si>
  <si>
    <t>Custos de funcionamento e animação</t>
  </si>
  <si>
    <t>M20</t>
  </si>
  <si>
    <t>Assistência técnica aos Estados-Membros</t>
  </si>
  <si>
    <t>Outros (não Rede Rural)</t>
  </si>
  <si>
    <t>Rede Rural</t>
  </si>
  <si>
    <t>M23</t>
  </si>
  <si>
    <t>Apoio temporário em resposta a catástrofes naturais declaradas</t>
  </si>
  <si>
    <t>M21</t>
  </si>
  <si>
    <t>Apoio temporário excecional aos agricultores e às PME afetados pela crise da COVID-19</t>
  </si>
  <si>
    <t>M22</t>
  </si>
  <si>
    <t>Apoio temporário excecional aos agricultores e às PME afetados pela invasão da Ucrânia</t>
  </si>
  <si>
    <t>M97</t>
  </si>
  <si>
    <t>Reforma antecipada</t>
  </si>
  <si>
    <t>M3
Instrumentos
financeiros</t>
  </si>
  <si>
    <t>3.1.3 - Investimento de jovens agricultores na exploração agrícola apoiado por um instrumento financeiro</t>
  </si>
  <si>
    <t>3.2.3 - Investimento nas explorações agrícolas apoiado por um instrumento financeiro</t>
  </si>
  <si>
    <t>3.3.3 - Investimento na transformação e comercialização de produtos agrícolas apoiado por um instrumento financeiro</t>
  </si>
  <si>
    <t>M6</t>
  </si>
  <si>
    <t>6.1.1 - Seguros</t>
  </si>
  <si>
    <t>Medidas operacionalizadas
no PU</t>
  </si>
  <si>
    <t>Medida 7 - Agricultura e recursos naturais</t>
  </si>
  <si>
    <t>Medida 9 - Manutenção da atividade agrícola e zonas desfavorecidas</t>
  </si>
  <si>
    <t>Dados reportados a 31 de dezembro de 2025</t>
  </si>
  <si>
    <t>N.d.</t>
  </si>
  <si>
    <t>Notas:</t>
  </si>
  <si>
    <t>[a] - Proposta de reprogramação a aguardar decisão à data de reporte.</t>
  </si>
  <si>
    <t>[b] - Despesa pública colocada a concurso líquida da despesa pública libertada decorrente do encerramento de concursos.</t>
  </si>
  <si>
    <t>[c] - Dados relativos a candidaturas submetidas (não inclui candidaturas desistidas).</t>
  </si>
  <si>
    <t>[d] - Candidaturas com análise do técnico analista concluída (análise de valia ou análise integral).</t>
  </si>
  <si>
    <t>[e] - Candidaturas decididas (não inclui as decisões revogadas).</t>
  </si>
  <si>
    <t>[f] - Inclui as candidaturas não aprovadas por falta de dotação.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</si>
</sst>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_ ;\-#,##0\ "/>
    <numFmt numFmtId="166" formatCode="#,##0.0_ ;\-#,##0.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6"/>
      <color theme="6" tint="-0.249977111117893"/>
      <name val="Calibri"/>
      <family val="2"/>
      <scheme val="minor"/>
    </font>
    <font>
      <b/>
      <sz val="18"/>
      <color theme="6" tint="-0.249977111117893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9"/>
      <color indexed="19"/>
      <name val="Calibri"/>
      <family val="2"/>
      <scheme val="minor"/>
    </font>
    <font>
      <b/>
      <sz val="12"/>
      <color indexed="19"/>
      <name val="Calibri"/>
      <family val="2"/>
      <scheme val="minor"/>
    </font>
    <font>
      <sz val="10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2"/>
      <name val="Calibri"/>
      <family val="2"/>
      <scheme val="minor"/>
    </font>
    <font>
      <i/>
      <sz val="10"/>
      <color theme="1" tint="0.14999847407452621"/>
      <name val="Calibri"/>
      <family val="2"/>
      <scheme val="minor"/>
    </font>
    <font>
      <i/>
      <sz val="11"/>
      <color theme="1" tint="0.14999847407452621"/>
      <name val="Calibri"/>
      <family val="2"/>
      <scheme val="minor"/>
    </font>
    <font>
      <i/>
      <sz val="12"/>
      <color theme="1" tint="0.1499984740745262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 tint="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7CB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double">
        <color theme="6" tint="-0.24994659260841701"/>
      </left>
      <right style="thin">
        <color theme="6" tint="-0.24994659260841701"/>
      </right>
      <top style="double">
        <color theme="6" tint="-0.24994659260841701"/>
      </top>
      <bottom style="double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uble">
        <color theme="6" tint="-0.24994659260841701"/>
      </top>
      <bottom style="double">
        <color theme="6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1" applyFont="1"/>
    <xf numFmtId="0" fontId="5" fillId="0" borderId="0" xfId="1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7" fillId="0" borderId="0" xfId="1" applyFont="1"/>
    <xf numFmtId="0" fontId="8" fillId="0" borderId="0" xfId="1" applyFont="1" applyAlignment="1">
      <alignment horizontal="center" vertical="center" wrapText="1"/>
    </xf>
    <xf numFmtId="3" fontId="9" fillId="0" borderId="0" xfId="1" applyNumberFormat="1" applyFont="1" applyAlignment="1">
      <alignment horizontal="center" vertical="center" wrapText="1"/>
    </xf>
    <xf numFmtId="3" fontId="9" fillId="0" borderId="0" xfId="1" applyNumberFormat="1" applyFont="1" applyAlignment="1">
      <alignment horizontal="right" vertical="center" wrapText="1"/>
    </xf>
    <xf numFmtId="3" fontId="9" fillId="0" borderId="0" xfId="1" applyNumberFormat="1" applyFont="1"/>
    <xf numFmtId="0" fontId="7" fillId="0" borderId="0" xfId="1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/>
    </xf>
    <xf numFmtId="3" fontId="10" fillId="0" borderId="0" xfId="1" quotePrefix="1" applyNumberFormat="1" applyFont="1" applyAlignment="1">
      <alignment vertical="center"/>
    </xf>
    <xf numFmtId="3" fontId="10" fillId="0" borderId="0" xfId="1" quotePrefix="1" applyNumberFormat="1" applyFont="1" applyAlignment="1">
      <alignment horizontal="center" vertical="center"/>
    </xf>
    <xf numFmtId="3" fontId="10" fillId="0" borderId="0" xfId="1" applyNumberFormat="1" applyFont="1"/>
    <xf numFmtId="3" fontId="11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3" fontId="13" fillId="2" borderId="2" xfId="2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0" xfId="2" applyNumberFormat="1" applyFont="1" applyFill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3" fontId="13" fillId="2" borderId="5" xfId="2" applyNumberFormat="1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3" fontId="2" fillId="2" borderId="6" xfId="2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 wrapText="1"/>
    </xf>
    <xf numFmtId="3" fontId="14" fillId="3" borderId="5" xfId="2" applyNumberFormat="1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3" fontId="15" fillId="3" borderId="10" xfId="1" applyNumberFormat="1" applyFont="1" applyFill="1" applyBorder="1" applyAlignment="1">
      <alignment horizontal="center" vertical="center" wrapText="1"/>
    </xf>
    <xf numFmtId="3" fontId="15" fillId="3" borderId="10" xfId="1" applyNumberFormat="1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 wrapText="1"/>
    </xf>
    <xf numFmtId="3" fontId="15" fillId="3" borderId="11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17" fillId="0" borderId="12" xfId="2" applyFont="1" applyBorder="1" applyAlignment="1">
      <alignment horizontal="left" vertical="center" wrapText="1" indent="2"/>
    </xf>
    <xf numFmtId="0" fontId="17" fillId="0" borderId="13" xfId="2" applyFont="1" applyBorder="1" applyAlignment="1">
      <alignment horizontal="left" vertical="center" wrapText="1" indent="2"/>
    </xf>
    <xf numFmtId="164" fontId="18" fillId="0" borderId="13" xfId="1" applyNumberFormat="1" applyFont="1" applyBorder="1" applyAlignment="1">
      <alignment horizontal="right" vertical="center" wrapText="1" indent="1"/>
    </xf>
    <xf numFmtId="164" fontId="4" fillId="0" borderId="0" xfId="1" applyNumberFormat="1" applyFont="1" applyAlignment="1">
      <alignment vertical="center" wrapText="1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 indent="2"/>
    </xf>
    <xf numFmtId="164" fontId="20" fillId="0" borderId="0" xfId="1" applyNumberFormat="1" applyFont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0" xfId="1" applyFont="1" applyAlignment="1">
      <alignment vertical="center"/>
    </xf>
    <xf numFmtId="0" fontId="21" fillId="4" borderId="14" xfId="1" applyFont="1" applyFill="1" applyBorder="1" applyAlignment="1">
      <alignment horizontal="center" vertical="center" wrapText="1"/>
    </xf>
    <xf numFmtId="0" fontId="21" fillId="4" borderId="15" xfId="1" applyFont="1" applyFill="1" applyBorder="1" applyAlignment="1">
      <alignment horizontal="left" vertical="center" wrapText="1"/>
    </xf>
    <xf numFmtId="165" fontId="22" fillId="4" borderId="16" xfId="1" applyNumberFormat="1" applyFont="1" applyFill="1" applyBorder="1" applyAlignment="1">
      <alignment horizontal="right" vertical="center" indent="1"/>
    </xf>
    <xf numFmtId="165" fontId="23" fillId="4" borderId="16" xfId="1" applyNumberFormat="1" applyFont="1" applyFill="1" applyBorder="1" applyAlignment="1">
      <alignment horizontal="right" vertical="center" indent="1"/>
    </xf>
    <xf numFmtId="0" fontId="21" fillId="0" borderId="14" xfId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165" fontId="22" fillId="0" borderId="16" xfId="1" applyNumberFormat="1" applyFont="1" applyBorder="1" applyAlignment="1">
      <alignment horizontal="right" vertical="center" indent="1"/>
    </xf>
    <xf numFmtId="165" fontId="23" fillId="4" borderId="16" xfId="3" applyNumberFormat="1" applyFont="1" applyFill="1" applyBorder="1" applyAlignment="1">
      <alignment horizontal="right" vertical="center" wrapText="1" indent="1"/>
    </xf>
    <xf numFmtId="165" fontId="23" fillId="0" borderId="16" xfId="1" applyNumberFormat="1" applyFont="1" applyBorder="1" applyAlignment="1">
      <alignment horizontal="right" vertical="center" indent="1"/>
    </xf>
    <xf numFmtId="0" fontId="0" fillId="0" borderId="15" xfId="0" applyBorder="1" applyAlignment="1">
      <alignment vertical="center" wrapText="1"/>
    </xf>
    <xf numFmtId="165" fontId="23" fillId="0" borderId="16" xfId="3" applyNumberFormat="1" applyFont="1" applyFill="1" applyBorder="1" applyAlignment="1">
      <alignment horizontal="right" vertical="center" wrapText="1" indent="1"/>
    </xf>
    <xf numFmtId="166" fontId="23" fillId="0" borderId="16" xfId="1" applyNumberFormat="1" applyFont="1" applyBorder="1" applyAlignment="1">
      <alignment horizontal="right" vertical="center" indent="1"/>
    </xf>
    <xf numFmtId="0" fontId="24" fillId="0" borderId="14" xfId="1" applyFont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left" vertical="center" wrapText="1" indent="4"/>
    </xf>
    <xf numFmtId="165" fontId="26" fillId="5" borderId="16" xfId="1" applyNumberFormat="1" applyFont="1" applyFill="1" applyBorder="1" applyAlignment="1">
      <alignment horizontal="right" vertical="center" indent="1"/>
    </xf>
    <xf numFmtId="0" fontId="1" fillId="4" borderId="15" xfId="0" applyFont="1" applyFill="1" applyBorder="1" applyAlignment="1">
      <alignment vertical="center" wrapText="1"/>
    </xf>
    <xf numFmtId="0" fontId="16" fillId="0" borderId="0" xfId="1" applyFont="1" applyAlignment="1">
      <alignment horizontal="left" vertical="center" wrapText="1" indent="1"/>
    </xf>
    <xf numFmtId="165" fontId="16" fillId="0" borderId="0" xfId="1" applyNumberFormat="1" applyFont="1" applyAlignment="1">
      <alignment horizontal="right" vertical="center" indent="1"/>
    </xf>
    <xf numFmtId="165" fontId="4" fillId="0" borderId="0" xfId="1" applyNumberFormat="1" applyFont="1" applyAlignment="1">
      <alignment horizontal="right" vertical="center" indent="1"/>
    </xf>
    <xf numFmtId="0" fontId="0" fillId="4" borderId="15" xfId="0" applyFill="1" applyBorder="1" applyAlignment="1">
      <alignment vertical="center" wrapText="1"/>
    </xf>
    <xf numFmtId="0" fontId="21" fillId="4" borderId="17" xfId="1" applyFont="1" applyFill="1" applyBorder="1" applyAlignment="1">
      <alignment horizontal="center" vertical="center" wrapText="1"/>
    </xf>
    <xf numFmtId="0" fontId="21" fillId="4" borderId="18" xfId="1" applyFont="1" applyFill="1" applyBorder="1" applyAlignment="1">
      <alignment horizontal="center" vertical="center" wrapText="1"/>
    </xf>
    <xf numFmtId="0" fontId="21" fillId="4" borderId="19" xfId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164" fontId="27" fillId="0" borderId="0" xfId="1" applyNumberFormat="1" applyFont="1" applyAlignment="1">
      <alignment horizontal="right" vertical="center" wrapText="1" indent="1"/>
    </xf>
    <xf numFmtId="0" fontId="28" fillId="0" borderId="0" xfId="2" applyFont="1" applyAlignment="1">
      <alignment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64" fontId="4" fillId="0" borderId="0" xfId="1" applyNumberFormat="1" applyFont="1" applyAlignment="1">
      <alignment horizontal="left" vertical="center" wrapText="1"/>
    </xf>
    <xf numFmtId="4" fontId="21" fillId="0" borderId="0" xfId="1" applyNumberFormat="1" applyFont="1" applyAlignment="1">
      <alignment horizontal="right" vertical="center" wrapText="1"/>
    </xf>
    <xf numFmtId="9" fontId="4" fillId="0" borderId="0" xfId="3" applyFont="1" applyAlignment="1">
      <alignment vertical="center"/>
    </xf>
  </cellXfs>
  <cellStyles count="4">
    <cellStyle name="Normal" xfId="0" builtinId="0"/>
    <cellStyle name="Normal 2" xfId="1" xr:uid="{93D76CC4-CF58-4A7F-AAE6-84960A3852E5}"/>
    <cellStyle name="Normal_Sheet1" xfId="2" xr:uid="{C4443EDF-8273-4096-8016-A0E3E55758DA}"/>
    <cellStyle name="Percentagem 2" xfId="3" xr:uid="{2DB1AB89-01BF-4C42-9763-BF6535E084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52161</xdr:colOff>
      <xdr:row>0</xdr:row>
      <xdr:rowOff>133803</xdr:rowOff>
    </xdr:from>
    <xdr:to>
      <xdr:col>2</xdr:col>
      <xdr:colOff>3320142</xdr:colOff>
      <xdr:row>3</xdr:row>
      <xdr:rowOff>167458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374DB9C2-6D50-499E-B196-9C48E8DB3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11" y="133803"/>
          <a:ext cx="4442731" cy="98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A460B-C5FF-4564-82BE-D68BED71BFBB}">
  <dimension ref="A1:FU94"/>
  <sheetViews>
    <sheetView showGridLines="0" showZeros="0" tabSelected="1" zoomScale="70" zoomScaleNormal="70" zoomScaleSheetLayoutView="30" workbookViewId="0">
      <selection activeCell="F8" sqref="F8:F9"/>
    </sheetView>
  </sheetViews>
  <sheetFormatPr defaultColWidth="11.1796875" defaultRowHeight="12" x14ac:dyDescent="0.35"/>
  <cols>
    <col min="1" max="1" width="0.81640625" style="51" customWidth="1"/>
    <col min="2" max="2" width="16.81640625" style="15" customWidth="1"/>
    <col min="3" max="3" width="81.81640625" style="42" customWidth="1"/>
    <col min="4" max="4" width="19.7265625" style="51" customWidth="1"/>
    <col min="5" max="6" width="18.1796875" style="75" customWidth="1"/>
    <col min="7" max="7" width="15.81640625" style="75" customWidth="1"/>
    <col min="8" max="8" width="18.1796875" style="75" customWidth="1"/>
    <col min="9" max="9" width="15.81640625" style="75" customWidth="1"/>
    <col min="10" max="10" width="18.1796875" style="75" customWidth="1"/>
    <col min="11" max="11" width="15.81640625" style="51" customWidth="1"/>
    <col min="12" max="12" width="18.1796875" style="51" customWidth="1"/>
    <col min="13" max="13" width="15.81640625" style="51" customWidth="1"/>
    <col min="14" max="14" width="18.1796875" style="51" customWidth="1"/>
    <col min="15" max="16" width="15.81640625" style="51" customWidth="1"/>
    <col min="17" max="18" width="18.1796875" style="51" customWidth="1"/>
    <col min="19" max="16384" width="11.1796875" style="51"/>
  </cols>
  <sheetData>
    <row r="1" spans="1:21" s="1" customFormat="1" ht="25" customHeight="1" x14ac:dyDescent="0.3"/>
    <row r="2" spans="1:21" s="1" customFormat="1" ht="25" customHeight="1" x14ac:dyDescent="0.3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1" s="4" customFormat="1" ht="25" customHeight="1" x14ac:dyDescent="0.3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1" s="4" customFormat="1" ht="15" customHeight="1" x14ac:dyDescent="0.3">
      <c r="B4" s="5"/>
      <c r="C4" s="5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8"/>
      <c r="R4" s="8"/>
    </row>
    <row r="5" spans="1:21" s="4" customFormat="1" ht="15" customHeight="1" x14ac:dyDescent="0.3">
      <c r="B5" s="9"/>
      <c r="C5" s="9"/>
      <c r="D5" s="10"/>
      <c r="E5" s="11"/>
      <c r="F5" s="11"/>
      <c r="G5" s="12"/>
      <c r="H5" s="12"/>
      <c r="I5" s="12"/>
      <c r="J5" s="12"/>
      <c r="K5" s="11"/>
      <c r="L5" s="11"/>
      <c r="M5" s="11"/>
      <c r="N5" s="11"/>
      <c r="O5" s="11"/>
      <c r="P5" s="13"/>
      <c r="Q5" s="13"/>
      <c r="R5" s="14" t="s">
        <v>133</v>
      </c>
    </row>
    <row r="6" spans="1:21" s="15" customFormat="1" ht="40" customHeight="1" x14ac:dyDescent="0.35">
      <c r="B6" s="16" t="s">
        <v>2</v>
      </c>
      <c r="C6" s="17"/>
      <c r="D6" s="18" t="s">
        <v>3</v>
      </c>
      <c r="E6" s="18" t="s">
        <v>4</v>
      </c>
      <c r="F6" s="18"/>
      <c r="G6" s="19" t="s">
        <v>5</v>
      </c>
      <c r="H6" s="19"/>
      <c r="I6" s="19" t="s">
        <v>6</v>
      </c>
      <c r="J6" s="19"/>
      <c r="K6" s="20" t="s">
        <v>7</v>
      </c>
      <c r="L6" s="20"/>
      <c r="M6" s="20"/>
      <c r="N6" s="20"/>
      <c r="O6" s="20"/>
      <c r="P6" s="21" t="s">
        <v>8</v>
      </c>
      <c r="Q6" s="22"/>
      <c r="R6" s="22"/>
    </row>
    <row r="7" spans="1:21" s="15" customFormat="1" ht="30" customHeight="1" x14ac:dyDescent="0.35">
      <c r="B7" s="23"/>
      <c r="C7" s="24"/>
      <c r="D7" s="25"/>
      <c r="E7" s="26" t="s">
        <v>9</v>
      </c>
      <c r="F7" s="26" t="s">
        <v>10</v>
      </c>
      <c r="G7" s="27"/>
      <c r="H7" s="27"/>
      <c r="I7" s="27"/>
      <c r="J7" s="27"/>
      <c r="K7" s="28" t="s">
        <v>11</v>
      </c>
      <c r="L7" s="28"/>
      <c r="M7" s="28" t="s">
        <v>12</v>
      </c>
      <c r="N7" s="28"/>
      <c r="O7" s="26" t="s">
        <v>13</v>
      </c>
      <c r="P7" s="29"/>
      <c r="Q7" s="30"/>
      <c r="R7" s="30"/>
    </row>
    <row r="8" spans="1:21" s="15" customFormat="1" ht="45" customHeight="1" x14ac:dyDescent="0.35">
      <c r="B8" s="23"/>
      <c r="C8" s="24"/>
      <c r="D8" s="31" t="s">
        <v>14</v>
      </c>
      <c r="E8" s="31" t="s">
        <v>14</v>
      </c>
      <c r="F8" s="31" t="s">
        <v>14</v>
      </c>
      <c r="G8" s="31" t="s">
        <v>15</v>
      </c>
      <c r="H8" s="32" t="s">
        <v>16</v>
      </c>
      <c r="I8" s="31" t="s">
        <v>15</v>
      </c>
      <c r="J8" s="31" t="s">
        <v>14</v>
      </c>
      <c r="K8" s="31" t="s">
        <v>15</v>
      </c>
      <c r="L8" s="31" t="s">
        <v>14</v>
      </c>
      <c r="M8" s="31" t="s">
        <v>15</v>
      </c>
      <c r="N8" s="31" t="s">
        <v>14</v>
      </c>
      <c r="O8" s="31" t="s">
        <v>15</v>
      </c>
      <c r="P8" s="31" t="s">
        <v>15</v>
      </c>
      <c r="Q8" s="32" t="s">
        <v>17</v>
      </c>
      <c r="R8" s="33" t="s">
        <v>14</v>
      </c>
    </row>
    <row r="9" spans="1:21" s="15" customFormat="1" ht="20.149999999999999" customHeight="1" x14ac:dyDescent="0.35">
      <c r="B9" s="23"/>
      <c r="C9" s="24"/>
      <c r="D9" s="31"/>
      <c r="E9" s="31"/>
      <c r="F9" s="31"/>
      <c r="G9" s="31"/>
      <c r="H9" s="32"/>
      <c r="I9" s="31"/>
      <c r="J9" s="31"/>
      <c r="K9" s="31"/>
      <c r="L9" s="31"/>
      <c r="M9" s="31"/>
      <c r="N9" s="31"/>
      <c r="O9" s="31"/>
      <c r="P9" s="31"/>
      <c r="Q9" s="32"/>
      <c r="R9" s="33"/>
    </row>
    <row r="10" spans="1:21" s="15" customFormat="1" ht="20.149999999999999" customHeight="1" x14ac:dyDescent="0.35">
      <c r="B10" s="34"/>
      <c r="C10" s="35"/>
      <c r="D10" s="36" t="s">
        <v>18</v>
      </c>
      <c r="E10" s="37" t="s">
        <v>18</v>
      </c>
      <c r="F10" s="37"/>
      <c r="G10" s="38"/>
      <c r="H10" s="36" t="s">
        <v>18</v>
      </c>
      <c r="I10" s="38"/>
      <c r="J10" s="36" t="s">
        <v>18</v>
      </c>
      <c r="K10" s="38"/>
      <c r="L10" s="36" t="s">
        <v>18</v>
      </c>
      <c r="M10" s="38"/>
      <c r="N10" s="36" t="s">
        <v>18</v>
      </c>
      <c r="O10" s="38"/>
      <c r="P10" s="38"/>
      <c r="Q10" s="37" t="s">
        <v>18</v>
      </c>
      <c r="R10" s="39"/>
    </row>
    <row r="11" spans="1:21" s="15" customFormat="1" ht="5.15" customHeight="1" thickBot="1" x14ac:dyDescent="0.4">
      <c r="B11" s="40"/>
      <c r="C11" s="40"/>
      <c r="E11" s="41"/>
      <c r="F11" s="41"/>
      <c r="G11" s="41"/>
      <c r="H11" s="41"/>
      <c r="I11" s="41"/>
      <c r="J11" s="41"/>
    </row>
    <row r="12" spans="1:21" s="42" customFormat="1" ht="35.15" customHeight="1" thickTop="1" thickBot="1" x14ac:dyDescent="0.4">
      <c r="B12" s="43" t="s">
        <v>19</v>
      </c>
      <c r="C12" s="44"/>
      <c r="D12" s="45">
        <f>D14+D21+D37+D49+D60+D69+D77+D78+D75+D71+D72+D73+D65+D67+D63</f>
        <v>5733883.1856938768</v>
      </c>
      <c r="E12" s="45">
        <f t="shared" ref="E12:R12" si="0">E14+E21+E37+E49+E60+E69+E77+E78+E75+E71+E72+E73+E65+E67+E63</f>
        <v>585866.25699999975</v>
      </c>
      <c r="F12" s="45">
        <f t="shared" si="0"/>
        <v>7577150.2534315679</v>
      </c>
      <c r="G12" s="45">
        <f>G14+G21+G37+G49+G60+G69+G77+G78+G75+G71+G72+G73+G65+G67+G63</f>
        <v>91562</v>
      </c>
      <c r="H12" s="45">
        <f>H14+H21+H37+H49+H60+H69+H77+H78+H75+H71+H72+H73+H65+H67+H63</f>
        <v>11659939.510579998</v>
      </c>
      <c r="I12" s="45">
        <f t="shared" si="0"/>
        <v>91534</v>
      </c>
      <c r="J12" s="45">
        <f t="shared" si="0"/>
        <v>3514611.3385599996</v>
      </c>
      <c r="K12" s="45">
        <f t="shared" si="0"/>
        <v>90352</v>
      </c>
      <c r="L12" s="45">
        <f t="shared" si="0"/>
        <v>3518122.8569699996</v>
      </c>
      <c r="M12" s="45">
        <f t="shared" si="0"/>
        <v>47201</v>
      </c>
      <c r="N12" s="45">
        <f t="shared" si="0"/>
        <v>2936566.28265</v>
      </c>
      <c r="O12" s="45">
        <f t="shared" si="0"/>
        <v>22574</v>
      </c>
      <c r="P12" s="45">
        <f t="shared" si="0"/>
        <v>47405</v>
      </c>
      <c r="Q12" s="45">
        <f t="shared" si="0"/>
        <v>4814033.3722099997</v>
      </c>
      <c r="R12" s="45">
        <f t="shared" si="0"/>
        <v>2943551.8504100004</v>
      </c>
      <c r="S12" s="46"/>
      <c r="T12" s="46"/>
      <c r="U12" s="46"/>
    </row>
    <row r="13" spans="1:21" s="42" customFormat="1" ht="5.15" customHeight="1" thickTop="1" x14ac:dyDescent="0.35">
      <c r="B13" s="47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50"/>
      <c r="R13" s="50"/>
    </row>
    <row r="14" spans="1:21" ht="30" customHeight="1" x14ac:dyDescent="0.35">
      <c r="B14" s="52" t="s">
        <v>20</v>
      </c>
      <c r="C14" s="53" t="s">
        <v>21</v>
      </c>
      <c r="D14" s="54">
        <f t="shared" ref="D14:R14" si="1">SUM(D15:D20)</f>
        <v>61673.311901057037</v>
      </c>
      <c r="E14" s="55">
        <f t="shared" si="1"/>
        <v>11236.8405</v>
      </c>
      <c r="F14" s="55">
        <f t="shared" si="1"/>
        <v>86634.240309999994</v>
      </c>
      <c r="G14" s="55">
        <f t="shared" si="1"/>
        <v>1986</v>
      </c>
      <c r="H14" s="55">
        <f t="shared" si="1"/>
        <v>169828.20847000001</v>
      </c>
      <c r="I14" s="55">
        <f t="shared" si="1"/>
        <v>1986</v>
      </c>
      <c r="J14" s="55">
        <f t="shared" si="1"/>
        <v>102010.34757</v>
      </c>
      <c r="K14" s="55">
        <f t="shared" si="1"/>
        <v>1986</v>
      </c>
      <c r="L14" s="55">
        <f t="shared" si="1"/>
        <v>102010.34757</v>
      </c>
      <c r="M14" s="55">
        <f t="shared" si="1"/>
        <v>1242</v>
      </c>
      <c r="N14" s="55">
        <f t="shared" si="1"/>
        <v>64883.577799999999</v>
      </c>
      <c r="O14" s="55">
        <f t="shared" si="1"/>
        <v>63</v>
      </c>
      <c r="P14" s="55">
        <f t="shared" si="1"/>
        <v>1241</v>
      </c>
      <c r="Q14" s="55">
        <f t="shared" si="1"/>
        <v>85313.182049999989</v>
      </c>
      <c r="R14" s="55">
        <f t="shared" si="1"/>
        <v>64930.53772</v>
      </c>
    </row>
    <row r="15" spans="1:21" ht="30" customHeight="1" x14ac:dyDescent="0.35">
      <c r="B15" s="56" t="s">
        <v>22</v>
      </c>
      <c r="C15" s="57" t="s">
        <v>23</v>
      </c>
      <c r="D15" s="58">
        <v>32422.559861764716</v>
      </c>
      <c r="E15" s="58">
        <v>9842.2575400000005</v>
      </c>
      <c r="F15" s="58">
        <v>30432</v>
      </c>
      <c r="G15" s="58">
        <v>1362</v>
      </c>
      <c r="H15" s="58">
        <v>72990.692559999996</v>
      </c>
      <c r="I15" s="58">
        <v>1362</v>
      </c>
      <c r="J15" s="58">
        <v>47511.749400000001</v>
      </c>
      <c r="K15" s="58">
        <v>1362</v>
      </c>
      <c r="L15" s="58">
        <v>47511.749400000001</v>
      </c>
      <c r="M15" s="58">
        <v>856</v>
      </c>
      <c r="N15" s="58">
        <v>28546.99424</v>
      </c>
      <c r="O15" s="58">
        <v>3</v>
      </c>
      <c r="P15" s="58">
        <v>854</v>
      </c>
      <c r="Q15" s="58">
        <v>38121.132659999996</v>
      </c>
      <c r="R15" s="58">
        <v>28563.572039999999</v>
      </c>
    </row>
    <row r="16" spans="1:21" ht="30" customHeight="1" x14ac:dyDescent="0.35">
      <c r="B16" s="56" t="s">
        <v>24</v>
      </c>
      <c r="C16" s="57" t="s">
        <v>25</v>
      </c>
      <c r="D16" s="58">
        <v>911.53751734207151</v>
      </c>
      <c r="E16" s="58">
        <v>0</v>
      </c>
      <c r="F16" s="58">
        <v>7750</v>
      </c>
      <c r="G16" s="58">
        <v>189</v>
      </c>
      <c r="H16" s="58">
        <v>31155.95421</v>
      </c>
      <c r="I16" s="58">
        <v>189</v>
      </c>
      <c r="J16" s="58">
        <v>22135.201370000002</v>
      </c>
      <c r="K16" s="58">
        <v>189</v>
      </c>
      <c r="L16" s="58">
        <v>22135.201369999999</v>
      </c>
      <c r="M16" s="58">
        <v>26</v>
      </c>
      <c r="N16" s="58">
        <v>3973.18676</v>
      </c>
      <c r="O16" s="58">
        <v>32</v>
      </c>
      <c r="P16" s="58">
        <v>26</v>
      </c>
      <c r="Q16" s="58">
        <v>4727.5325599999996</v>
      </c>
      <c r="R16" s="58">
        <v>3973.1829199999997</v>
      </c>
    </row>
    <row r="17" spans="2:18" ht="30" customHeight="1" x14ac:dyDescent="0.35">
      <c r="B17" s="56" t="s">
        <v>26</v>
      </c>
      <c r="C17" s="57" t="s">
        <v>27</v>
      </c>
      <c r="D17" s="58">
        <v>8748.7158199999994</v>
      </c>
      <c r="E17" s="58">
        <v>515.18284000000006</v>
      </c>
      <c r="F17" s="58">
        <v>16602.240310000001</v>
      </c>
      <c r="G17" s="58">
        <v>110</v>
      </c>
      <c r="H17" s="58">
        <v>29550.63319</v>
      </c>
      <c r="I17" s="58">
        <v>110</v>
      </c>
      <c r="J17" s="58">
        <v>11900.361889999998</v>
      </c>
      <c r="K17" s="58">
        <v>110</v>
      </c>
      <c r="L17" s="58">
        <v>11900.361889999998</v>
      </c>
      <c r="M17" s="58">
        <v>83</v>
      </c>
      <c r="N17" s="58">
        <v>11900.361889999998</v>
      </c>
      <c r="O17" s="58">
        <v>27</v>
      </c>
      <c r="P17" s="58">
        <v>83</v>
      </c>
      <c r="Q17" s="58">
        <v>15960.81674</v>
      </c>
      <c r="R17" s="58">
        <v>11895.37383</v>
      </c>
    </row>
    <row r="18" spans="2:18" ht="30" customHeight="1" x14ac:dyDescent="0.35">
      <c r="B18" s="56" t="s">
        <v>28</v>
      </c>
      <c r="C18" s="57" t="s">
        <v>29</v>
      </c>
      <c r="D18" s="58">
        <v>12041.398280000001</v>
      </c>
      <c r="E18" s="58">
        <v>251.65222000000034</v>
      </c>
      <c r="F18" s="58">
        <v>16850</v>
      </c>
      <c r="G18" s="58">
        <v>116</v>
      </c>
      <c r="H18" s="58">
        <v>20913.08397</v>
      </c>
      <c r="I18" s="58">
        <v>116</v>
      </c>
      <c r="J18" s="58">
        <v>12114.659449999999</v>
      </c>
      <c r="K18" s="58">
        <v>116</v>
      </c>
      <c r="L18" s="58">
        <v>12114.659449999999</v>
      </c>
      <c r="M18" s="58">
        <v>69</v>
      </c>
      <c r="N18" s="58">
        <v>12114.659449999999</v>
      </c>
      <c r="O18" s="58">
        <v>0</v>
      </c>
      <c r="P18" s="58">
        <v>69</v>
      </c>
      <c r="Q18" s="58">
        <v>12114.659449999999</v>
      </c>
      <c r="R18" s="58">
        <v>12114.659449999999</v>
      </c>
    </row>
    <row r="19" spans="2:18" ht="30" customHeight="1" x14ac:dyDescent="0.35">
      <c r="B19" s="56" t="s">
        <v>30</v>
      </c>
      <c r="C19" s="57" t="s">
        <v>31</v>
      </c>
      <c r="D19" s="58">
        <v>7533.8999519502468</v>
      </c>
      <c r="E19" s="58">
        <v>627.74789999999996</v>
      </c>
      <c r="F19" s="58">
        <v>13500</v>
      </c>
      <c r="G19" s="58">
        <v>208</v>
      </c>
      <c r="H19" s="58">
        <v>15183.066999999999</v>
      </c>
      <c r="I19" s="58">
        <v>208</v>
      </c>
      <c r="J19" s="58">
        <v>8322.2921600000009</v>
      </c>
      <c r="K19" s="58">
        <v>208</v>
      </c>
      <c r="L19" s="58">
        <v>8322.2921600000009</v>
      </c>
      <c r="M19" s="58">
        <v>207</v>
      </c>
      <c r="N19" s="58">
        <v>8322.2921600000009</v>
      </c>
      <c r="O19" s="58">
        <v>1</v>
      </c>
      <c r="P19" s="58">
        <v>208</v>
      </c>
      <c r="Q19" s="58">
        <v>14354.2631</v>
      </c>
      <c r="R19" s="58">
        <v>8357.6663200000003</v>
      </c>
    </row>
    <row r="20" spans="2:18" ht="30" customHeight="1" x14ac:dyDescent="0.35">
      <c r="B20" s="56" t="s">
        <v>32</v>
      </c>
      <c r="C20" s="57" t="s">
        <v>33</v>
      </c>
      <c r="D20" s="58">
        <v>15.200470000000001</v>
      </c>
      <c r="E20" s="58">
        <v>0</v>
      </c>
      <c r="F20" s="58">
        <v>1500</v>
      </c>
      <c r="G20" s="58">
        <v>1</v>
      </c>
      <c r="H20" s="58">
        <v>34.777540000000002</v>
      </c>
      <c r="I20" s="58">
        <v>1</v>
      </c>
      <c r="J20" s="58">
        <v>26.083299999999998</v>
      </c>
      <c r="K20" s="58">
        <v>1</v>
      </c>
      <c r="L20" s="58">
        <v>26.083299999999998</v>
      </c>
      <c r="M20" s="58">
        <v>1</v>
      </c>
      <c r="N20" s="58">
        <v>26.083299999999998</v>
      </c>
      <c r="O20" s="58">
        <v>0</v>
      </c>
      <c r="P20" s="58">
        <v>1</v>
      </c>
      <c r="Q20" s="58">
        <v>34.777540000000002</v>
      </c>
      <c r="R20" s="58">
        <v>26.083159999999999</v>
      </c>
    </row>
    <row r="21" spans="2:18" ht="30" customHeight="1" x14ac:dyDescent="0.35">
      <c r="B21" s="52" t="s">
        <v>34</v>
      </c>
      <c r="C21" s="53" t="s">
        <v>35</v>
      </c>
      <c r="D21" s="54">
        <f t="shared" ref="D21:R21" si="2">SUM(D22:D36)</f>
        <v>1714024.9511313965</v>
      </c>
      <c r="E21" s="55">
        <f t="shared" si="2"/>
        <v>325971.88108999981</v>
      </c>
      <c r="F21" s="55">
        <f t="shared" si="2"/>
        <v>3003337.6557499995</v>
      </c>
      <c r="G21" s="55">
        <f t="shared" si="2"/>
        <v>61725</v>
      </c>
      <c r="H21" s="55">
        <f t="shared" si="2"/>
        <v>9479530.9406999983</v>
      </c>
      <c r="I21" s="55">
        <f t="shared" si="2"/>
        <v>61726</v>
      </c>
      <c r="J21" s="55">
        <f t="shared" si="2"/>
        <v>2399145.2843999998</v>
      </c>
      <c r="K21" s="59">
        <f t="shared" si="2"/>
        <v>60544</v>
      </c>
      <c r="L21" s="59">
        <f t="shared" si="2"/>
        <v>2390157.6071599997</v>
      </c>
      <c r="M21" s="59">
        <f t="shared" si="2"/>
        <v>29853</v>
      </c>
      <c r="N21" s="59">
        <f t="shared" si="2"/>
        <v>1917989.8917899998</v>
      </c>
      <c r="O21" s="59">
        <f t="shared" si="2"/>
        <v>15665</v>
      </c>
      <c r="P21" s="59">
        <f t="shared" si="2"/>
        <v>29999</v>
      </c>
      <c r="Q21" s="59">
        <f t="shared" si="2"/>
        <v>3486171.2830199995</v>
      </c>
      <c r="R21" s="59">
        <f t="shared" si="2"/>
        <v>1923259.62176</v>
      </c>
    </row>
    <row r="22" spans="2:18" ht="30" customHeight="1" x14ac:dyDescent="0.35">
      <c r="B22" s="56" t="s">
        <v>36</v>
      </c>
      <c r="C22" s="57" t="s">
        <v>37</v>
      </c>
      <c r="D22" s="58">
        <v>122200.27707411766</v>
      </c>
      <c r="E22" s="60">
        <v>8028.2257699999991</v>
      </c>
      <c r="F22" s="60">
        <v>289080</v>
      </c>
      <c r="G22" s="60">
        <v>12501</v>
      </c>
      <c r="H22" s="60">
        <v>328151.25</v>
      </c>
      <c r="I22" s="60">
        <v>12512</v>
      </c>
      <c r="J22" s="60">
        <v>132228.75</v>
      </c>
      <c r="K22" s="60">
        <v>12824</v>
      </c>
      <c r="L22" s="60">
        <v>129793.75</v>
      </c>
      <c r="M22" s="60">
        <v>4378</v>
      </c>
      <c r="N22" s="60">
        <v>120788.75</v>
      </c>
      <c r="O22" s="60">
        <v>5333</v>
      </c>
      <c r="P22" s="60">
        <v>4410</v>
      </c>
      <c r="Q22" s="60">
        <v>121543.75</v>
      </c>
      <c r="R22" s="60">
        <v>121543.75</v>
      </c>
    </row>
    <row r="23" spans="2:18" ht="30" customHeight="1" x14ac:dyDescent="0.35">
      <c r="B23" s="56" t="s">
        <v>38</v>
      </c>
      <c r="C23" s="61" t="s">
        <v>39</v>
      </c>
      <c r="D23" s="58">
        <v>92806.155100000004</v>
      </c>
      <c r="E23" s="60">
        <v>0</v>
      </c>
      <c r="F23" s="60">
        <v>158249.57303999999</v>
      </c>
      <c r="G23" s="60">
        <v>5378</v>
      </c>
      <c r="H23" s="60">
        <v>1184046.1116300004</v>
      </c>
      <c r="I23" s="60">
        <v>5371</v>
      </c>
      <c r="J23" s="60">
        <v>167707.06808999999</v>
      </c>
      <c r="K23" s="60">
        <v>3882</v>
      </c>
      <c r="L23" s="60">
        <v>161263.93531</v>
      </c>
      <c r="M23" s="60">
        <v>1737</v>
      </c>
      <c r="N23" s="60">
        <v>143258.97588000001</v>
      </c>
      <c r="O23" s="60">
        <v>1088</v>
      </c>
      <c r="P23" s="60">
        <v>1743</v>
      </c>
      <c r="Q23" s="60">
        <v>283726.37332000001</v>
      </c>
      <c r="R23" s="60">
        <v>142905.36238999999</v>
      </c>
    </row>
    <row r="24" spans="2:18" ht="30" customHeight="1" x14ac:dyDescent="0.35">
      <c r="B24" s="56" t="s">
        <v>40</v>
      </c>
      <c r="C24" s="57" t="s">
        <v>41</v>
      </c>
      <c r="D24" s="58">
        <v>726252.50900761504</v>
      </c>
      <c r="E24" s="60">
        <v>178962.65241999979</v>
      </c>
      <c r="F24" s="60">
        <v>1100523.6803899999</v>
      </c>
      <c r="G24" s="60">
        <v>16654</v>
      </c>
      <c r="H24" s="60">
        <v>4639395.600709999</v>
      </c>
      <c r="I24" s="60">
        <v>16652</v>
      </c>
      <c r="J24" s="60">
        <v>907643.73413000011</v>
      </c>
      <c r="K24" s="60">
        <v>16648</v>
      </c>
      <c r="L24" s="60">
        <v>907534.18966999999</v>
      </c>
      <c r="M24" s="62">
        <v>7900</v>
      </c>
      <c r="N24" s="62">
        <v>723913.13314000005</v>
      </c>
      <c r="O24" s="62">
        <v>3969</v>
      </c>
      <c r="P24" s="62">
        <v>7972</v>
      </c>
      <c r="Q24" s="62">
        <v>1577479.2948099999</v>
      </c>
      <c r="R24" s="62">
        <v>726317.61789999995</v>
      </c>
    </row>
    <row r="25" spans="2:18" ht="30" customHeight="1" x14ac:dyDescent="0.35">
      <c r="B25" s="56" t="s">
        <v>42</v>
      </c>
      <c r="C25" s="57" t="s">
        <v>43</v>
      </c>
      <c r="D25" s="58">
        <v>136396.99650000004</v>
      </c>
      <c r="E25" s="60">
        <v>4041.8975899999964</v>
      </c>
      <c r="F25" s="60">
        <v>208545.60709</v>
      </c>
      <c r="G25" s="60">
        <v>20328</v>
      </c>
      <c r="H25" s="60">
        <v>560468.29044000001</v>
      </c>
      <c r="I25" s="60">
        <v>20328</v>
      </c>
      <c r="J25" s="60">
        <v>152270.07087999998</v>
      </c>
      <c r="K25" s="60">
        <v>20328</v>
      </c>
      <c r="L25" s="60">
        <v>152270.07087999998</v>
      </c>
      <c r="M25" s="60">
        <v>11160</v>
      </c>
      <c r="N25" s="60">
        <v>150336.65031</v>
      </c>
      <c r="O25" s="60">
        <v>3410</v>
      </c>
      <c r="P25" s="60">
        <v>11187</v>
      </c>
      <c r="Q25" s="60">
        <v>244550.02287000002</v>
      </c>
      <c r="R25" s="60">
        <v>150604.85967999999</v>
      </c>
    </row>
    <row r="26" spans="2:18" ht="30" customHeight="1" x14ac:dyDescent="0.35">
      <c r="B26" s="56" t="s">
        <v>44</v>
      </c>
      <c r="C26" s="61" t="s">
        <v>45</v>
      </c>
      <c r="D26" s="58">
        <v>195409.94023886079</v>
      </c>
      <c r="E26" s="60">
        <v>55899.764589999999</v>
      </c>
      <c r="F26" s="60">
        <v>232562.85399999999</v>
      </c>
      <c r="G26" s="60">
        <v>1049</v>
      </c>
      <c r="H26" s="60">
        <v>1224220.2884800003</v>
      </c>
      <c r="I26" s="60">
        <v>1049</v>
      </c>
      <c r="J26" s="60">
        <v>209058.26194000003</v>
      </c>
      <c r="K26" s="60">
        <v>1049</v>
      </c>
      <c r="L26" s="60">
        <v>209058.26194000005</v>
      </c>
      <c r="M26" s="60">
        <v>618</v>
      </c>
      <c r="N26" s="60">
        <v>168387.84589000006</v>
      </c>
      <c r="O26" s="60">
        <v>281</v>
      </c>
      <c r="P26" s="60">
        <v>622</v>
      </c>
      <c r="Q26" s="60">
        <v>521145.29138000001</v>
      </c>
      <c r="R26" s="60">
        <v>169347.92861999999</v>
      </c>
    </row>
    <row r="27" spans="2:18" ht="30" customHeight="1" x14ac:dyDescent="0.35">
      <c r="B27" s="56" t="s">
        <v>46</v>
      </c>
      <c r="C27" s="61" t="s">
        <v>47</v>
      </c>
      <c r="D27" s="58">
        <v>19876.781070000001</v>
      </c>
      <c r="E27" s="60">
        <v>0</v>
      </c>
      <c r="F27" s="60">
        <v>49000</v>
      </c>
      <c r="G27" s="60">
        <v>640</v>
      </c>
      <c r="H27" s="60">
        <v>63896.277200000004</v>
      </c>
      <c r="I27" s="60">
        <v>640</v>
      </c>
      <c r="J27" s="60">
        <v>21841.595759999993</v>
      </c>
      <c r="K27" s="60">
        <v>640</v>
      </c>
      <c r="L27" s="60">
        <v>21841.595759999993</v>
      </c>
      <c r="M27" s="60">
        <v>384</v>
      </c>
      <c r="N27" s="60">
        <v>21841.595759999993</v>
      </c>
      <c r="O27" s="60">
        <v>256</v>
      </c>
      <c r="P27" s="60">
        <v>384</v>
      </c>
      <c r="Q27" s="60">
        <v>39010.739159999997</v>
      </c>
      <c r="R27" s="60">
        <v>21841.593509999999</v>
      </c>
    </row>
    <row r="28" spans="2:18" ht="30" customHeight="1" x14ac:dyDescent="0.35">
      <c r="B28" s="56" t="s">
        <v>48</v>
      </c>
      <c r="C28" s="57" t="s">
        <v>49</v>
      </c>
      <c r="D28" s="58">
        <v>119835.79443265824</v>
      </c>
      <c r="E28" s="60">
        <v>57221.933479999992</v>
      </c>
      <c r="F28" s="60">
        <v>259429.82695999998</v>
      </c>
      <c r="G28" s="60">
        <v>25</v>
      </c>
      <c r="H28" s="60">
        <v>315495.23644999997</v>
      </c>
      <c r="I28" s="60">
        <v>25</v>
      </c>
      <c r="J28" s="60">
        <v>195080.98137999998</v>
      </c>
      <c r="K28" s="60">
        <v>25</v>
      </c>
      <c r="L28" s="60">
        <v>195080.98137999998</v>
      </c>
      <c r="M28" s="60">
        <v>19</v>
      </c>
      <c r="N28" s="60">
        <v>195080.98137999998</v>
      </c>
      <c r="O28" s="60">
        <v>6</v>
      </c>
      <c r="P28" s="60">
        <v>19</v>
      </c>
      <c r="Q28" s="60">
        <v>195920.12281999999</v>
      </c>
      <c r="R28" s="60">
        <v>195080.98096000002</v>
      </c>
    </row>
    <row r="29" spans="2:18" ht="30" customHeight="1" x14ac:dyDescent="0.35">
      <c r="B29" s="56" t="s">
        <v>50</v>
      </c>
      <c r="C29" s="57" t="s">
        <v>51</v>
      </c>
      <c r="D29" s="58">
        <v>204400.45105294278</v>
      </c>
      <c r="E29" s="60">
        <v>13991.4406</v>
      </c>
      <c r="F29" s="60">
        <v>381401.53905000002</v>
      </c>
      <c r="G29" s="60">
        <v>491</v>
      </c>
      <c r="H29" s="60">
        <v>648626.97676999995</v>
      </c>
      <c r="I29" s="60">
        <v>491</v>
      </c>
      <c r="J29" s="60">
        <v>480622.55854999996</v>
      </c>
      <c r="K29" s="60">
        <v>491</v>
      </c>
      <c r="L29" s="60">
        <v>480622.55854999996</v>
      </c>
      <c r="M29" s="60">
        <v>311</v>
      </c>
      <c r="N29" s="60">
        <v>266132.27366999997</v>
      </c>
      <c r="O29" s="60">
        <v>80</v>
      </c>
      <c r="P29" s="60">
        <v>314</v>
      </c>
      <c r="Q29" s="60">
        <v>270305.19372000004</v>
      </c>
      <c r="R29" s="60">
        <v>266834.20014999999</v>
      </c>
    </row>
    <row r="30" spans="2:18" ht="30" customHeight="1" x14ac:dyDescent="0.35">
      <c r="B30" s="56" t="s">
        <v>52</v>
      </c>
      <c r="C30" s="57" t="s">
        <v>53</v>
      </c>
      <c r="D30" s="58">
        <v>7359.0494900000012</v>
      </c>
      <c r="E30" s="60">
        <v>1276.9929899999997</v>
      </c>
      <c r="F30" s="60">
        <v>26673.059000000001</v>
      </c>
      <c r="G30" s="60">
        <v>3</v>
      </c>
      <c r="H30" s="60">
        <v>21887.088660000001</v>
      </c>
      <c r="I30" s="60">
        <v>3</v>
      </c>
      <c r="J30" s="60">
        <v>20970.766179999999</v>
      </c>
      <c r="K30" s="60">
        <v>3</v>
      </c>
      <c r="L30" s="60">
        <v>20970.766179999999</v>
      </c>
      <c r="M30" s="60">
        <v>3</v>
      </c>
      <c r="N30" s="60">
        <v>20970.766179999999</v>
      </c>
      <c r="O30" s="60">
        <v>0</v>
      </c>
      <c r="P30" s="60">
        <v>3</v>
      </c>
      <c r="Q30" s="60">
        <v>20970.765589999999</v>
      </c>
      <c r="R30" s="60">
        <v>20970.765589999999</v>
      </c>
    </row>
    <row r="31" spans="2:18" ht="30" customHeight="1" x14ac:dyDescent="0.35">
      <c r="B31" s="56" t="s">
        <v>54</v>
      </c>
      <c r="C31" s="57" t="s">
        <v>55</v>
      </c>
      <c r="D31" s="58">
        <v>5095.6082600000009</v>
      </c>
      <c r="E31" s="60">
        <v>1777.6549600000001</v>
      </c>
      <c r="F31" s="60">
        <v>16043.201720000001</v>
      </c>
      <c r="G31" s="60">
        <v>33</v>
      </c>
      <c r="H31" s="60">
        <v>33009.289830000002</v>
      </c>
      <c r="I31" s="60">
        <v>33</v>
      </c>
      <c r="J31" s="60">
        <v>4047.1725999999994</v>
      </c>
      <c r="K31" s="60">
        <v>33</v>
      </c>
      <c r="L31" s="60">
        <v>4047.1725999999994</v>
      </c>
      <c r="M31" s="60">
        <v>14</v>
      </c>
      <c r="N31" s="60">
        <v>4047.1725999999994</v>
      </c>
      <c r="O31" s="60">
        <v>19</v>
      </c>
      <c r="P31" s="60">
        <v>14</v>
      </c>
      <c r="Q31" s="60">
        <v>9156.1485199999988</v>
      </c>
      <c r="R31" s="60">
        <v>4047.1712799999996</v>
      </c>
    </row>
    <row r="32" spans="2:18" ht="30" customHeight="1" x14ac:dyDescent="0.35">
      <c r="B32" s="56" t="s">
        <v>56</v>
      </c>
      <c r="C32" s="57" t="s">
        <v>57</v>
      </c>
      <c r="D32" s="58">
        <v>47026.363585189887</v>
      </c>
      <c r="E32" s="60">
        <v>3446.0883100000001</v>
      </c>
      <c r="F32" s="60">
        <v>74678.314500000008</v>
      </c>
      <c r="G32" s="60">
        <v>583</v>
      </c>
      <c r="H32" s="60">
        <v>338140.40354000014</v>
      </c>
      <c r="I32" s="60">
        <v>583</v>
      </c>
      <c r="J32" s="60">
        <v>59167.260929999997</v>
      </c>
      <c r="K32" s="60">
        <v>583</v>
      </c>
      <c r="L32" s="60">
        <v>59167.260929999997</v>
      </c>
      <c r="M32" s="60">
        <v>307</v>
      </c>
      <c r="N32" s="60">
        <v>54724.683019999997</v>
      </c>
      <c r="O32" s="60">
        <v>207</v>
      </c>
      <c r="P32" s="60">
        <v>307</v>
      </c>
      <c r="Q32" s="60">
        <v>136282.06691999998</v>
      </c>
      <c r="R32" s="60">
        <v>55296.87169</v>
      </c>
    </row>
    <row r="33" spans="2:18" ht="30" customHeight="1" x14ac:dyDescent="0.35">
      <c r="B33" s="56" t="s">
        <v>58</v>
      </c>
      <c r="C33" s="57" t="s">
        <v>59</v>
      </c>
      <c r="D33" s="58">
        <v>3181.2196902588239</v>
      </c>
      <c r="E33" s="60">
        <v>0</v>
      </c>
      <c r="F33" s="60">
        <v>14000</v>
      </c>
      <c r="G33" s="60">
        <v>8</v>
      </c>
      <c r="H33" s="60">
        <v>4506.7583700000005</v>
      </c>
      <c r="I33" s="60">
        <v>8</v>
      </c>
      <c r="J33" s="60">
        <v>3200</v>
      </c>
      <c r="K33" s="60">
        <v>8</v>
      </c>
      <c r="L33" s="60">
        <v>3200</v>
      </c>
      <c r="M33" s="60">
        <v>8</v>
      </c>
      <c r="N33" s="60">
        <v>3200</v>
      </c>
      <c r="O33" s="60">
        <v>0</v>
      </c>
      <c r="P33" s="60">
        <v>8</v>
      </c>
      <c r="Q33" s="60">
        <v>3200</v>
      </c>
      <c r="R33" s="60">
        <v>3200</v>
      </c>
    </row>
    <row r="34" spans="2:18" ht="30" customHeight="1" x14ac:dyDescent="0.35">
      <c r="B34" s="56" t="s">
        <v>60</v>
      </c>
      <c r="C34" s="61" t="s">
        <v>61</v>
      </c>
      <c r="D34" s="58">
        <v>446.14332785050277</v>
      </c>
      <c r="E34" s="60">
        <v>0</v>
      </c>
      <c r="F34" s="60">
        <v>2200</v>
      </c>
      <c r="G34" s="60">
        <v>4</v>
      </c>
      <c r="H34" s="60">
        <v>1620.75756</v>
      </c>
      <c r="I34" s="60">
        <v>4</v>
      </c>
      <c r="J34" s="60">
        <v>581.23180000000002</v>
      </c>
      <c r="K34" s="60">
        <v>4</v>
      </c>
      <c r="L34" s="60">
        <v>581.23180000000002</v>
      </c>
      <c r="M34" s="60">
        <v>4</v>
      </c>
      <c r="N34" s="60">
        <v>581.23180000000002</v>
      </c>
      <c r="O34" s="60">
        <v>0</v>
      </c>
      <c r="P34" s="60">
        <v>4</v>
      </c>
      <c r="Q34" s="60">
        <v>1162.4622099999999</v>
      </c>
      <c r="R34" s="60">
        <v>581.23068999999998</v>
      </c>
    </row>
    <row r="35" spans="2:18" ht="30" customHeight="1" x14ac:dyDescent="0.35">
      <c r="B35" s="56" t="s">
        <v>62</v>
      </c>
      <c r="C35" s="57" t="s">
        <v>63</v>
      </c>
      <c r="D35" s="58">
        <v>1895.5079370926303</v>
      </c>
      <c r="E35" s="60">
        <v>0</v>
      </c>
      <c r="F35" s="60">
        <v>6000</v>
      </c>
      <c r="G35" s="60">
        <v>54</v>
      </c>
      <c r="H35" s="60">
        <v>5228.4195399999999</v>
      </c>
      <c r="I35" s="60">
        <v>54</v>
      </c>
      <c r="J35" s="60">
        <v>2047.53961</v>
      </c>
      <c r="K35" s="60">
        <v>54</v>
      </c>
      <c r="L35" s="60">
        <v>2047.53961</v>
      </c>
      <c r="M35" s="60">
        <v>40</v>
      </c>
      <c r="N35" s="60">
        <v>2047.53961</v>
      </c>
      <c r="O35" s="60">
        <v>14</v>
      </c>
      <c r="P35" s="60">
        <v>41</v>
      </c>
      <c r="Q35" s="60">
        <v>2659.4221200000002</v>
      </c>
      <c r="R35" s="60">
        <v>2127.5345200000002</v>
      </c>
    </row>
    <row r="36" spans="2:18" ht="30" customHeight="1" x14ac:dyDescent="0.35">
      <c r="B36" s="56" t="s">
        <v>64</v>
      </c>
      <c r="C36" s="57" t="s">
        <v>65</v>
      </c>
      <c r="D36" s="58">
        <v>31842.154364810129</v>
      </c>
      <c r="E36" s="60">
        <v>1325.23038</v>
      </c>
      <c r="F36" s="60">
        <v>184950</v>
      </c>
      <c r="G36" s="60">
        <v>3974</v>
      </c>
      <c r="H36" s="60">
        <v>110838.19151999996</v>
      </c>
      <c r="I36" s="60">
        <v>3973</v>
      </c>
      <c r="J36" s="60">
        <v>42678.292550000006</v>
      </c>
      <c r="K36" s="60">
        <v>3972</v>
      </c>
      <c r="L36" s="60">
        <v>42678.292550000006</v>
      </c>
      <c r="M36" s="60">
        <v>2970</v>
      </c>
      <c r="N36" s="60">
        <v>42678.292550000006</v>
      </c>
      <c r="O36" s="60">
        <v>1002</v>
      </c>
      <c r="P36" s="60">
        <v>2971</v>
      </c>
      <c r="Q36" s="60">
        <v>59059.629580000008</v>
      </c>
      <c r="R36" s="60">
        <v>42559.754780000003</v>
      </c>
    </row>
    <row r="37" spans="2:18" ht="30" customHeight="1" x14ac:dyDescent="0.35">
      <c r="B37" s="52" t="s">
        <v>66</v>
      </c>
      <c r="C37" s="53" t="s">
        <v>67</v>
      </c>
      <c r="D37" s="54">
        <f t="shared" ref="D37:R37" si="3">SUM(D38:D48)</f>
        <v>504932.84095003578</v>
      </c>
      <c r="E37" s="55">
        <f t="shared" si="3"/>
        <v>247663.97195999994</v>
      </c>
      <c r="F37" s="55">
        <f t="shared" si="3"/>
        <v>799916.60291999998</v>
      </c>
      <c r="G37" s="55">
        <f t="shared" si="3"/>
        <v>11658</v>
      </c>
      <c r="H37" s="55">
        <f t="shared" si="3"/>
        <v>809438.16373000003</v>
      </c>
      <c r="I37" s="55">
        <f t="shared" si="3"/>
        <v>11629</v>
      </c>
      <c r="J37" s="55">
        <f t="shared" si="3"/>
        <v>462005.64136999997</v>
      </c>
      <c r="K37" s="59">
        <f t="shared" si="3"/>
        <v>11629</v>
      </c>
      <c r="L37" s="59">
        <f t="shared" si="3"/>
        <v>474504.83701999998</v>
      </c>
      <c r="M37" s="59">
        <f t="shared" si="3"/>
        <v>4269</v>
      </c>
      <c r="N37" s="59">
        <f t="shared" si="3"/>
        <v>403081.72725000005</v>
      </c>
      <c r="O37" s="59">
        <f t="shared" si="3"/>
        <v>2591</v>
      </c>
      <c r="P37" s="59">
        <f t="shared" si="3"/>
        <v>4279</v>
      </c>
      <c r="Q37" s="59">
        <f t="shared" si="3"/>
        <v>472218.49582000001</v>
      </c>
      <c r="R37" s="59">
        <f t="shared" si="3"/>
        <v>403575.02387999999</v>
      </c>
    </row>
    <row r="38" spans="2:18" ht="30" customHeight="1" x14ac:dyDescent="0.35">
      <c r="B38" s="56" t="s">
        <v>68</v>
      </c>
      <c r="C38" s="57" t="s">
        <v>69</v>
      </c>
      <c r="D38" s="58">
        <v>71405.767653508126</v>
      </c>
      <c r="E38" s="60">
        <v>3553.33527</v>
      </c>
      <c r="F38" s="60">
        <v>86870.45401999999</v>
      </c>
      <c r="G38" s="60">
        <v>238</v>
      </c>
      <c r="H38" s="60">
        <v>99640.213540000012</v>
      </c>
      <c r="I38" s="60">
        <v>238</v>
      </c>
      <c r="J38" s="60">
        <v>78412.209979999985</v>
      </c>
      <c r="K38" s="60">
        <v>238</v>
      </c>
      <c r="L38" s="60">
        <v>78412.209979999985</v>
      </c>
      <c r="M38" s="60">
        <v>235</v>
      </c>
      <c r="N38" s="60">
        <v>78412.209979999985</v>
      </c>
      <c r="O38" s="60">
        <v>3</v>
      </c>
      <c r="P38" s="60">
        <v>235</v>
      </c>
      <c r="Q38" s="60">
        <v>93603.860680000013</v>
      </c>
      <c r="R38" s="60">
        <v>78412.209969999996</v>
      </c>
    </row>
    <row r="39" spans="2:18" ht="30" customHeight="1" x14ac:dyDescent="0.35">
      <c r="B39" s="56" t="s">
        <v>70</v>
      </c>
      <c r="C39" s="57" t="s">
        <v>71</v>
      </c>
      <c r="D39" s="58">
        <v>2820.1583700000001</v>
      </c>
      <c r="E39" s="60">
        <v>166.00343000000001</v>
      </c>
      <c r="F39" s="60">
        <v>3169.6219999999998</v>
      </c>
      <c r="G39" s="60">
        <v>22</v>
      </c>
      <c r="H39" s="60">
        <v>5055.4229999999998</v>
      </c>
      <c r="I39" s="60">
        <v>22</v>
      </c>
      <c r="J39" s="60">
        <v>3058.6437500000002</v>
      </c>
      <c r="K39" s="60">
        <v>22</v>
      </c>
      <c r="L39" s="60">
        <v>3058.6437500000002</v>
      </c>
      <c r="M39" s="60">
        <v>22</v>
      </c>
      <c r="N39" s="60">
        <v>3058.6437500000002</v>
      </c>
      <c r="O39" s="60">
        <v>0</v>
      </c>
      <c r="P39" s="60">
        <v>22</v>
      </c>
      <c r="Q39" s="60">
        <v>3471.88</v>
      </c>
      <c r="R39" s="60">
        <v>3058.6432500000001</v>
      </c>
    </row>
    <row r="40" spans="2:18" ht="30" customHeight="1" x14ac:dyDescent="0.35">
      <c r="B40" s="56" t="s">
        <v>72</v>
      </c>
      <c r="C40" s="57" t="s">
        <v>73</v>
      </c>
      <c r="D40" s="58">
        <v>447.39653795298375</v>
      </c>
      <c r="E40" s="60">
        <v>0</v>
      </c>
      <c r="F40" s="60">
        <v>510</v>
      </c>
      <c r="G40" s="60">
        <v>4</v>
      </c>
      <c r="H40" s="60">
        <v>452.17920000000004</v>
      </c>
      <c r="I40" s="60">
        <v>4</v>
      </c>
      <c r="J40" s="60">
        <v>432.03140000000002</v>
      </c>
      <c r="K40" s="60">
        <v>4</v>
      </c>
      <c r="L40" s="60">
        <v>432.03140000000002</v>
      </c>
      <c r="M40" s="60">
        <v>4</v>
      </c>
      <c r="N40" s="60">
        <v>432.03140000000002</v>
      </c>
      <c r="O40" s="60">
        <v>0</v>
      </c>
      <c r="P40" s="60">
        <v>4</v>
      </c>
      <c r="Q40" s="60">
        <v>432.03140000000002</v>
      </c>
      <c r="R40" s="60">
        <v>432.03140000000002</v>
      </c>
    </row>
    <row r="41" spans="2:18" ht="30" customHeight="1" x14ac:dyDescent="0.35">
      <c r="B41" s="56" t="s">
        <v>74</v>
      </c>
      <c r="C41" s="61" t="s">
        <v>75</v>
      </c>
      <c r="D41" s="58">
        <v>18524.15539</v>
      </c>
      <c r="E41" s="60">
        <v>7944.0690500000055</v>
      </c>
      <c r="F41" s="60">
        <v>14200</v>
      </c>
      <c r="G41" s="60">
        <v>1760</v>
      </c>
      <c r="H41" s="60">
        <v>42282.383190000008</v>
      </c>
      <c r="I41" s="60">
        <v>1760</v>
      </c>
      <c r="J41" s="60">
        <v>32776.102330000002</v>
      </c>
      <c r="K41" s="60">
        <v>1760</v>
      </c>
      <c r="L41" s="60">
        <v>32776.102329999994</v>
      </c>
      <c r="M41" s="60">
        <v>556</v>
      </c>
      <c r="N41" s="60">
        <v>11330.926539999999</v>
      </c>
      <c r="O41" s="60">
        <v>80</v>
      </c>
      <c r="P41" s="60">
        <v>557</v>
      </c>
      <c r="Q41" s="60">
        <v>13381.8403</v>
      </c>
      <c r="R41" s="60">
        <v>11374.563890000001</v>
      </c>
    </row>
    <row r="42" spans="2:18" ht="30" customHeight="1" x14ac:dyDescent="0.35">
      <c r="B42" s="56" t="s">
        <v>76</v>
      </c>
      <c r="C42" s="61" t="s">
        <v>77</v>
      </c>
      <c r="D42" s="58">
        <v>184801.60960477917</v>
      </c>
      <c r="E42" s="60">
        <v>191751.91114999997</v>
      </c>
      <c r="F42" s="60">
        <v>90000</v>
      </c>
      <c r="G42" s="60">
        <v>1477</v>
      </c>
      <c r="H42" s="60" t="s">
        <v>134</v>
      </c>
      <c r="I42" s="60">
        <v>1467</v>
      </c>
      <c r="J42" s="60">
        <v>34944.217290000001</v>
      </c>
      <c r="K42" s="60">
        <v>1467</v>
      </c>
      <c r="L42" s="60">
        <v>46136.77749</v>
      </c>
      <c r="M42" s="60">
        <v>250</v>
      </c>
      <c r="N42" s="60">
        <v>25501.299470000002</v>
      </c>
      <c r="O42" s="60">
        <v>420</v>
      </c>
      <c r="P42" s="60">
        <v>253</v>
      </c>
      <c r="Q42" s="60">
        <v>17833.185799999999</v>
      </c>
      <c r="R42" s="60">
        <v>25661.063839999999</v>
      </c>
    </row>
    <row r="43" spans="2:18" ht="30" customHeight="1" x14ac:dyDescent="0.35">
      <c r="B43" s="56" t="s">
        <v>78</v>
      </c>
      <c r="C43" s="61" t="s">
        <v>79</v>
      </c>
      <c r="D43" s="58">
        <v>2258.27210996745</v>
      </c>
      <c r="E43" s="63">
        <v>0.34235000000000004</v>
      </c>
      <c r="F43" s="60">
        <v>7560</v>
      </c>
      <c r="G43" s="60">
        <v>151</v>
      </c>
      <c r="H43" s="60" t="s">
        <v>134</v>
      </c>
      <c r="I43" s="60">
        <v>149</v>
      </c>
      <c r="J43" s="60">
        <v>3335.1223</v>
      </c>
      <c r="K43" s="60">
        <v>149</v>
      </c>
      <c r="L43" s="60">
        <v>4641.7577499999998</v>
      </c>
      <c r="M43" s="60">
        <v>39</v>
      </c>
      <c r="N43" s="60">
        <v>3028.0165400000001</v>
      </c>
      <c r="O43" s="60">
        <v>77</v>
      </c>
      <c r="P43" s="60">
        <v>41</v>
      </c>
      <c r="Q43" s="60">
        <v>2344.8451800000003</v>
      </c>
      <c r="R43" s="60">
        <v>3258.4295400000001</v>
      </c>
    </row>
    <row r="44" spans="2:18" ht="30" customHeight="1" x14ac:dyDescent="0.35">
      <c r="B44" s="56" t="s">
        <v>80</v>
      </c>
      <c r="C44" s="61" t="s">
        <v>81</v>
      </c>
      <c r="D44" s="58">
        <v>68544.797100000011</v>
      </c>
      <c r="E44" s="60">
        <v>26235.441629999998</v>
      </c>
      <c r="F44" s="60">
        <v>161238.55867999999</v>
      </c>
      <c r="G44" s="60">
        <v>2209</v>
      </c>
      <c r="H44" s="60">
        <v>464069.74003000004</v>
      </c>
      <c r="I44" s="60">
        <v>2205</v>
      </c>
      <c r="J44" s="60">
        <v>79848.58345999998</v>
      </c>
      <c r="K44" s="60">
        <v>2205</v>
      </c>
      <c r="L44" s="60">
        <v>79848.583460000009</v>
      </c>
      <c r="M44" s="60">
        <v>489</v>
      </c>
      <c r="N44" s="60">
        <v>76059.028800000015</v>
      </c>
      <c r="O44" s="60">
        <v>423</v>
      </c>
      <c r="P44" s="60">
        <v>491</v>
      </c>
      <c r="Q44" s="60">
        <v>84979.77509000001</v>
      </c>
      <c r="R44" s="60">
        <v>76101.781900000002</v>
      </c>
    </row>
    <row r="45" spans="2:18" ht="30" customHeight="1" x14ac:dyDescent="0.35">
      <c r="B45" s="56" t="s">
        <v>82</v>
      </c>
      <c r="C45" s="61" t="s">
        <v>83</v>
      </c>
      <c r="D45" s="58">
        <v>51230.718860000001</v>
      </c>
      <c r="E45" s="60">
        <v>4079.1395800000018</v>
      </c>
      <c r="F45" s="60">
        <v>236386</v>
      </c>
      <c r="G45" s="60">
        <v>999</v>
      </c>
      <c r="H45" s="60">
        <v>186903.89540999997</v>
      </c>
      <c r="I45" s="60">
        <v>986</v>
      </c>
      <c r="J45" s="60">
        <v>83749.716780000032</v>
      </c>
      <c r="K45" s="60">
        <v>986</v>
      </c>
      <c r="L45" s="60">
        <v>83749.716780000017</v>
      </c>
      <c r="M45" s="60">
        <v>654</v>
      </c>
      <c r="N45" s="60">
        <v>82788.17376000002</v>
      </c>
      <c r="O45" s="60">
        <v>296</v>
      </c>
      <c r="P45" s="60">
        <v>655</v>
      </c>
      <c r="Q45" s="60">
        <v>92642.38394</v>
      </c>
      <c r="R45" s="60">
        <v>82792.186690000002</v>
      </c>
    </row>
    <row r="46" spans="2:18" ht="30" customHeight="1" x14ac:dyDescent="0.35">
      <c r="B46" s="56" t="s">
        <v>84</v>
      </c>
      <c r="C46" s="61" t="s">
        <v>85</v>
      </c>
      <c r="D46" s="58">
        <v>86021.71641382802</v>
      </c>
      <c r="E46" s="60">
        <v>6873.9153499999948</v>
      </c>
      <c r="F46" s="60">
        <v>159950.71565999999</v>
      </c>
      <c r="G46" s="60">
        <v>4001</v>
      </c>
      <c r="H46" s="60" t="s">
        <v>134</v>
      </c>
      <c r="I46" s="60">
        <v>4001</v>
      </c>
      <c r="J46" s="60">
        <v>129452.96949</v>
      </c>
      <c r="K46" s="60">
        <v>4001</v>
      </c>
      <c r="L46" s="60">
        <v>129452.96948999999</v>
      </c>
      <c r="M46" s="60">
        <v>1456</v>
      </c>
      <c r="N46" s="60">
        <v>106475.35241999998</v>
      </c>
      <c r="O46" s="60">
        <v>1059</v>
      </c>
      <c r="P46" s="60">
        <v>1458</v>
      </c>
      <c r="Q46" s="60">
        <v>129888.95024999999</v>
      </c>
      <c r="R46" s="60">
        <v>106531.21767</v>
      </c>
    </row>
    <row r="47" spans="2:18" ht="30" customHeight="1" x14ac:dyDescent="0.35">
      <c r="B47" s="56" t="s">
        <v>86</v>
      </c>
      <c r="C47" s="61" t="s">
        <v>87</v>
      </c>
      <c r="D47" s="58">
        <v>16362.13089</v>
      </c>
      <c r="E47" s="60">
        <v>6785.7130500000003</v>
      </c>
      <c r="F47" s="60">
        <v>28000</v>
      </c>
      <c r="G47" s="60">
        <v>590</v>
      </c>
      <c r="H47" s="60" t="s">
        <v>134</v>
      </c>
      <c r="I47" s="60">
        <v>590</v>
      </c>
      <c r="J47" s="60">
        <v>12656.343469999998</v>
      </c>
      <c r="K47" s="60">
        <v>590</v>
      </c>
      <c r="L47" s="60">
        <v>12656.343469999998</v>
      </c>
      <c r="M47" s="60">
        <v>429</v>
      </c>
      <c r="N47" s="60">
        <v>12656.343469999998</v>
      </c>
      <c r="O47" s="60">
        <v>161</v>
      </c>
      <c r="P47" s="60">
        <v>429</v>
      </c>
      <c r="Q47" s="60">
        <v>29478.18449</v>
      </c>
      <c r="R47" s="60">
        <v>12655.33014</v>
      </c>
    </row>
    <row r="48" spans="2:18" ht="30" customHeight="1" x14ac:dyDescent="0.35">
      <c r="B48" s="56" t="s">
        <v>88</v>
      </c>
      <c r="C48" s="61" t="s">
        <v>89</v>
      </c>
      <c r="D48" s="58">
        <v>2516.1180199999994</v>
      </c>
      <c r="E48" s="60">
        <v>274.10109999999997</v>
      </c>
      <c r="F48" s="60">
        <v>12031.252560000001</v>
      </c>
      <c r="G48" s="60">
        <v>207</v>
      </c>
      <c r="H48" s="60">
        <v>11034.329359999996</v>
      </c>
      <c r="I48" s="60">
        <v>207</v>
      </c>
      <c r="J48" s="60">
        <v>3339.7011199999997</v>
      </c>
      <c r="K48" s="60">
        <v>207</v>
      </c>
      <c r="L48" s="60">
        <v>3339.7011199999997</v>
      </c>
      <c r="M48" s="60">
        <v>135</v>
      </c>
      <c r="N48" s="60">
        <v>3339.7011199999997</v>
      </c>
      <c r="O48" s="60">
        <v>72</v>
      </c>
      <c r="P48" s="60">
        <v>134</v>
      </c>
      <c r="Q48" s="60">
        <v>4161.5586899999998</v>
      </c>
      <c r="R48" s="60">
        <v>3297.5655899999997</v>
      </c>
    </row>
    <row r="49" spans="2:18" ht="30" customHeight="1" x14ac:dyDescent="0.35">
      <c r="B49" s="52" t="s">
        <v>90</v>
      </c>
      <c r="C49" s="53" t="s">
        <v>91</v>
      </c>
      <c r="D49" s="54">
        <f>D50+D51+D58+D59</f>
        <v>284458.55289911502</v>
      </c>
      <c r="E49" s="54">
        <f t="shared" ref="E49:R49" si="4">E50+E51+E58+E59</f>
        <v>323.70983999999999</v>
      </c>
      <c r="F49" s="54">
        <f t="shared" si="4"/>
        <v>555374.37327999994</v>
      </c>
      <c r="G49" s="54">
        <f t="shared" si="4"/>
        <v>15152</v>
      </c>
      <c r="H49" s="54">
        <f t="shared" si="4"/>
        <v>938238.73041999992</v>
      </c>
      <c r="I49" s="54">
        <f t="shared" si="4"/>
        <v>15152</v>
      </c>
      <c r="J49" s="54">
        <f t="shared" si="4"/>
        <v>324918.58163000003</v>
      </c>
      <c r="K49" s="54">
        <f t="shared" si="4"/>
        <v>15152</v>
      </c>
      <c r="L49" s="54">
        <f t="shared" si="4"/>
        <v>324918.58163000003</v>
      </c>
      <c r="M49" s="54">
        <f t="shared" si="4"/>
        <v>11023</v>
      </c>
      <c r="N49" s="54">
        <f t="shared" si="4"/>
        <v>324533.93875000009</v>
      </c>
      <c r="O49" s="54">
        <f t="shared" si="4"/>
        <v>4123</v>
      </c>
      <c r="P49" s="54">
        <f t="shared" si="4"/>
        <v>11074</v>
      </c>
      <c r="Q49" s="54">
        <f t="shared" si="4"/>
        <v>544669.41639000003</v>
      </c>
      <c r="R49" s="54">
        <f t="shared" si="4"/>
        <v>326125.67212</v>
      </c>
    </row>
    <row r="50" spans="2:18" ht="30" customHeight="1" x14ac:dyDescent="0.35">
      <c r="B50" s="56" t="s">
        <v>92</v>
      </c>
      <c r="C50" s="57" t="s">
        <v>93</v>
      </c>
      <c r="D50" s="58">
        <v>2650</v>
      </c>
      <c r="E50" s="60">
        <v>0</v>
      </c>
      <c r="F50" s="60">
        <v>2650</v>
      </c>
      <c r="G50" s="60">
        <v>106</v>
      </c>
      <c r="H50" s="60">
        <v>2650</v>
      </c>
      <c r="I50" s="60">
        <v>106</v>
      </c>
      <c r="J50" s="60">
        <v>2650</v>
      </c>
      <c r="K50" s="60">
        <v>106</v>
      </c>
      <c r="L50" s="60">
        <v>2650</v>
      </c>
      <c r="M50" s="60">
        <v>106</v>
      </c>
      <c r="N50" s="60">
        <v>2650</v>
      </c>
      <c r="O50" s="60">
        <v>0</v>
      </c>
      <c r="P50" s="60">
        <v>106</v>
      </c>
      <c r="Q50" s="60">
        <v>2650</v>
      </c>
      <c r="R50" s="60">
        <v>2650</v>
      </c>
    </row>
    <row r="51" spans="2:18" ht="30" customHeight="1" x14ac:dyDescent="0.35">
      <c r="B51" s="56" t="s">
        <v>94</v>
      </c>
      <c r="C51" s="61" t="s">
        <v>95</v>
      </c>
      <c r="D51" s="58">
        <v>208769.56935274511</v>
      </c>
      <c r="E51" s="60">
        <v>225.85674</v>
      </c>
      <c r="F51" s="60">
        <f>SUM(F52:F57)</f>
        <v>468876.63211999997</v>
      </c>
      <c r="G51" s="60">
        <f t="shared" ref="G51:R51" si="5">SUM(G52:G57)</f>
        <v>14658</v>
      </c>
      <c r="H51" s="60">
        <f t="shared" si="5"/>
        <v>863585.72173999995</v>
      </c>
      <c r="I51" s="60">
        <f t="shared" si="5"/>
        <v>14658</v>
      </c>
      <c r="J51" s="60">
        <f t="shared" si="5"/>
        <v>236777.96482000002</v>
      </c>
      <c r="K51" s="60">
        <f>SUM(K52:K57)</f>
        <v>14658</v>
      </c>
      <c r="L51" s="60">
        <f t="shared" si="5"/>
        <v>236777.96482000002</v>
      </c>
      <c r="M51" s="60">
        <f t="shared" si="5"/>
        <v>10570</v>
      </c>
      <c r="N51" s="60">
        <f t="shared" si="5"/>
        <v>236393.32194000005</v>
      </c>
      <c r="O51" s="60">
        <f t="shared" si="5"/>
        <v>4082</v>
      </c>
      <c r="P51" s="60">
        <f t="shared" si="5"/>
        <v>10621</v>
      </c>
      <c r="Q51" s="60">
        <f t="shared" si="5"/>
        <v>456170.16073</v>
      </c>
      <c r="R51" s="60">
        <f t="shared" si="5"/>
        <v>237922.62775000001</v>
      </c>
    </row>
    <row r="52" spans="2:18" ht="30" customHeight="1" x14ac:dyDescent="0.35">
      <c r="B52" s="64" t="s">
        <v>96</v>
      </c>
      <c r="C52" s="65" t="s">
        <v>97</v>
      </c>
      <c r="D52" s="66">
        <v>79501.006922745117</v>
      </c>
      <c r="E52" s="66">
        <v>0</v>
      </c>
      <c r="F52" s="66">
        <v>171523.45228999987</v>
      </c>
      <c r="G52" s="66">
        <v>10988</v>
      </c>
      <c r="H52" s="66">
        <v>349018.04142999998</v>
      </c>
      <c r="I52" s="66">
        <v>10988</v>
      </c>
      <c r="J52" s="66">
        <v>104262.32802</v>
      </c>
      <c r="K52" s="66">
        <v>10988</v>
      </c>
      <c r="L52" s="66">
        <v>104262.32802</v>
      </c>
      <c r="M52" s="66">
        <v>8264</v>
      </c>
      <c r="N52" s="66">
        <v>104262.32802</v>
      </c>
      <c r="O52" s="66">
        <v>2724</v>
      </c>
      <c r="P52" s="66">
        <v>8302</v>
      </c>
      <c r="Q52" s="66">
        <v>210997.22625000001</v>
      </c>
      <c r="R52" s="66">
        <v>104785.18640999999</v>
      </c>
    </row>
    <row r="53" spans="2:18" ht="30" customHeight="1" x14ac:dyDescent="0.35">
      <c r="B53" s="64" t="s">
        <v>98</v>
      </c>
      <c r="C53" s="65" t="s">
        <v>99</v>
      </c>
      <c r="D53" s="66">
        <v>46523.613539999984</v>
      </c>
      <c r="E53" s="66">
        <v>0</v>
      </c>
      <c r="F53" s="66">
        <v>100772.93538</v>
      </c>
      <c r="G53" s="66">
        <v>1307</v>
      </c>
      <c r="H53" s="66">
        <v>217939.54885000005</v>
      </c>
      <c r="I53" s="66">
        <v>1307</v>
      </c>
      <c r="J53" s="66">
        <v>49140.509270000002</v>
      </c>
      <c r="K53" s="66">
        <v>1307</v>
      </c>
      <c r="L53" s="66">
        <v>49140.509270000002</v>
      </c>
      <c r="M53" s="66">
        <v>852</v>
      </c>
      <c r="N53" s="66">
        <v>48967.624880000003</v>
      </c>
      <c r="O53" s="66">
        <v>451</v>
      </c>
      <c r="P53" s="66">
        <v>855</v>
      </c>
      <c r="Q53" s="66">
        <v>108051.12337</v>
      </c>
      <c r="R53" s="66">
        <v>49222.753799999999</v>
      </c>
    </row>
    <row r="54" spans="2:18" ht="30" customHeight="1" x14ac:dyDescent="0.35">
      <c r="B54" s="64" t="s">
        <v>100</v>
      </c>
      <c r="C54" s="65" t="s">
        <v>101</v>
      </c>
      <c r="D54" s="66">
        <v>33359.799320000006</v>
      </c>
      <c r="E54" s="66">
        <v>129.63919999999999</v>
      </c>
      <c r="F54" s="66">
        <v>77954.547230000069</v>
      </c>
      <c r="G54" s="66">
        <v>959</v>
      </c>
      <c r="H54" s="66">
        <v>173977.10268000001</v>
      </c>
      <c r="I54" s="66">
        <v>959</v>
      </c>
      <c r="J54" s="66">
        <v>30254.816220000008</v>
      </c>
      <c r="K54" s="66">
        <v>959</v>
      </c>
      <c r="L54" s="66">
        <v>30254.816220000008</v>
      </c>
      <c r="M54" s="66">
        <v>435</v>
      </c>
      <c r="N54" s="66">
        <v>30167.890020000006</v>
      </c>
      <c r="O54" s="66">
        <v>523</v>
      </c>
      <c r="P54" s="66">
        <v>440</v>
      </c>
      <c r="Q54" s="66">
        <v>62506.821649999998</v>
      </c>
      <c r="R54" s="66">
        <v>30616.366620000001</v>
      </c>
    </row>
    <row r="55" spans="2:18" ht="30" customHeight="1" x14ac:dyDescent="0.35">
      <c r="B55" s="64" t="s">
        <v>102</v>
      </c>
      <c r="C55" s="65" t="s">
        <v>103</v>
      </c>
      <c r="D55" s="66">
        <v>6884.5334700000003</v>
      </c>
      <c r="E55" s="66">
        <v>0</v>
      </c>
      <c r="F55" s="66">
        <v>32652.35745</v>
      </c>
      <c r="G55" s="66">
        <v>477</v>
      </c>
      <c r="H55" s="66">
        <v>22922.60982999999</v>
      </c>
      <c r="I55" s="66">
        <v>477</v>
      </c>
      <c r="J55" s="66">
        <v>6993.9392899999993</v>
      </c>
      <c r="K55" s="66">
        <v>477</v>
      </c>
      <c r="L55" s="66">
        <v>6993.9392899999993</v>
      </c>
      <c r="M55" s="66">
        <v>364</v>
      </c>
      <c r="N55" s="66">
        <v>6993.9392899999993</v>
      </c>
      <c r="O55" s="66">
        <v>113</v>
      </c>
      <c r="P55" s="66">
        <v>364</v>
      </c>
      <c r="Q55" s="66">
        <v>12267.056540000001</v>
      </c>
      <c r="R55" s="66">
        <v>7004.9685200000004</v>
      </c>
    </row>
    <row r="56" spans="2:18" ht="30" customHeight="1" x14ac:dyDescent="0.35">
      <c r="B56" s="64" t="s">
        <v>104</v>
      </c>
      <c r="C56" s="65" t="s">
        <v>105</v>
      </c>
      <c r="D56" s="66">
        <v>530.55740000000003</v>
      </c>
      <c r="E56" s="66">
        <v>0</v>
      </c>
      <c r="F56" s="66">
        <v>15069.56164</v>
      </c>
      <c r="G56" s="66">
        <v>18</v>
      </c>
      <c r="H56" s="66">
        <v>1466.9157499999999</v>
      </c>
      <c r="I56" s="66">
        <v>18</v>
      </c>
      <c r="J56" s="66">
        <v>670.39409000000001</v>
      </c>
      <c r="K56" s="66">
        <v>18</v>
      </c>
      <c r="L56" s="66">
        <v>670.39409000000001</v>
      </c>
      <c r="M56" s="66">
        <v>17</v>
      </c>
      <c r="N56" s="66">
        <v>670.39409000000001</v>
      </c>
      <c r="O56" s="66">
        <v>1</v>
      </c>
      <c r="P56" s="66">
        <v>17</v>
      </c>
      <c r="Q56" s="66">
        <v>1095.3509199999999</v>
      </c>
      <c r="R56" s="66">
        <v>670.39222000000007</v>
      </c>
    </row>
    <row r="57" spans="2:18" ht="30" customHeight="1" x14ac:dyDescent="0.35">
      <c r="B57" s="64" t="s">
        <v>106</v>
      </c>
      <c r="C57" s="65" t="s">
        <v>107</v>
      </c>
      <c r="D57" s="66">
        <v>41970.058699999987</v>
      </c>
      <c r="E57" s="66">
        <v>96.217540000000014</v>
      </c>
      <c r="F57" s="66">
        <v>70903.778130000006</v>
      </c>
      <c r="G57" s="66">
        <v>909</v>
      </c>
      <c r="H57" s="66">
        <v>98261.503199999934</v>
      </c>
      <c r="I57" s="66">
        <v>909</v>
      </c>
      <c r="J57" s="66">
        <v>45455.97793000003</v>
      </c>
      <c r="K57" s="66">
        <v>909</v>
      </c>
      <c r="L57" s="66">
        <v>45455.97793000003</v>
      </c>
      <c r="M57" s="66">
        <v>638</v>
      </c>
      <c r="N57" s="66">
        <v>45331.145640000032</v>
      </c>
      <c r="O57" s="66">
        <v>270</v>
      </c>
      <c r="P57" s="66">
        <v>643</v>
      </c>
      <c r="Q57" s="66">
        <v>61252.582000000002</v>
      </c>
      <c r="R57" s="66">
        <v>45622.960180000002</v>
      </c>
    </row>
    <row r="58" spans="2:18" ht="30" customHeight="1" x14ac:dyDescent="0.35">
      <c r="B58" s="56" t="s">
        <v>108</v>
      </c>
      <c r="C58" s="61" t="s">
        <v>109</v>
      </c>
      <c r="D58" s="58">
        <v>6616.7858268627451</v>
      </c>
      <c r="E58" s="60">
        <v>10.308540000000001</v>
      </c>
      <c r="F58" s="60">
        <v>21899.924720000003</v>
      </c>
      <c r="G58" s="60">
        <v>280</v>
      </c>
      <c r="H58" s="60">
        <v>10248.519540000001</v>
      </c>
      <c r="I58" s="60">
        <v>280</v>
      </c>
      <c r="J58" s="60">
        <v>7549.8501800000004</v>
      </c>
      <c r="K58" s="60">
        <v>280</v>
      </c>
      <c r="L58" s="60">
        <v>7549.8501800000004</v>
      </c>
      <c r="M58" s="60">
        <v>240</v>
      </c>
      <c r="N58" s="60">
        <v>7549.8501800000004</v>
      </c>
      <c r="O58" s="60">
        <v>40</v>
      </c>
      <c r="P58" s="60">
        <v>240</v>
      </c>
      <c r="Q58" s="60">
        <v>7908.4890400000013</v>
      </c>
      <c r="R58" s="60">
        <v>7612.2777500000002</v>
      </c>
    </row>
    <row r="59" spans="2:18" ht="30" customHeight="1" x14ac:dyDescent="0.35">
      <c r="B59" s="56" t="s">
        <v>110</v>
      </c>
      <c r="C59" s="57" t="s">
        <v>111</v>
      </c>
      <c r="D59" s="58">
        <v>66422.197719507167</v>
      </c>
      <c r="E59" s="60">
        <v>87.544560000000004</v>
      </c>
      <c r="F59" s="60">
        <v>61947.816439999995</v>
      </c>
      <c r="G59" s="60">
        <v>108</v>
      </c>
      <c r="H59" s="60">
        <v>61754.489139999998</v>
      </c>
      <c r="I59" s="60">
        <v>108</v>
      </c>
      <c r="J59" s="60">
        <v>77940.766629999998</v>
      </c>
      <c r="K59" s="60">
        <v>108</v>
      </c>
      <c r="L59" s="60">
        <v>77940.766629999998</v>
      </c>
      <c r="M59" s="60">
        <v>107</v>
      </c>
      <c r="N59" s="60">
        <v>77940.766629999998</v>
      </c>
      <c r="O59" s="60">
        <v>1</v>
      </c>
      <c r="P59" s="60">
        <v>107</v>
      </c>
      <c r="Q59" s="60">
        <v>77940.766620000009</v>
      </c>
      <c r="R59" s="60">
        <v>77940.766620000009</v>
      </c>
    </row>
    <row r="60" spans="2:18" ht="30" customHeight="1" x14ac:dyDescent="0.35">
      <c r="B60" s="52" t="s">
        <v>112</v>
      </c>
      <c r="C60" s="67" t="s">
        <v>113</v>
      </c>
      <c r="D60" s="54">
        <f>SUM(D61:D62)</f>
        <v>152936.74155475546</v>
      </c>
      <c r="E60" s="55">
        <f t="shared" ref="E60:R60" si="6">SUM(E61:E62)</f>
        <v>0</v>
      </c>
      <c r="F60" s="55">
        <f t="shared" si="6"/>
        <v>223189.46431352943</v>
      </c>
      <c r="G60" s="55">
        <f t="shared" si="6"/>
        <v>698</v>
      </c>
      <c r="H60" s="55">
        <f t="shared" si="6"/>
        <v>259528.29735000004</v>
      </c>
      <c r="I60" s="55">
        <f t="shared" si="6"/>
        <v>698</v>
      </c>
      <c r="J60" s="55">
        <f t="shared" si="6"/>
        <v>225059.51043000002</v>
      </c>
      <c r="K60" s="55">
        <f t="shared" si="6"/>
        <v>698</v>
      </c>
      <c r="L60" s="55">
        <f t="shared" si="6"/>
        <v>225059.51043000002</v>
      </c>
      <c r="M60" s="55">
        <f>SUM(M61:M62)</f>
        <v>549</v>
      </c>
      <c r="N60" s="55">
        <f t="shared" ref="N60" si="7">SUM(N61:N62)</f>
        <v>224605.17390000002</v>
      </c>
      <c r="O60" s="55">
        <f t="shared" si="6"/>
        <v>54</v>
      </c>
      <c r="P60" s="55">
        <f t="shared" si="6"/>
        <v>548</v>
      </c>
      <c r="Q60" s="55">
        <f t="shared" si="6"/>
        <v>224231.02042000002</v>
      </c>
      <c r="R60" s="55">
        <f t="shared" si="6"/>
        <v>224231.02042000002</v>
      </c>
    </row>
    <row r="61" spans="2:18" ht="30" customHeight="1" x14ac:dyDescent="0.35">
      <c r="B61" s="56"/>
      <c r="C61" s="61" t="s">
        <v>114</v>
      </c>
      <c r="D61" s="58">
        <v>138391.41779766066</v>
      </c>
      <c r="E61" s="60">
        <v>0</v>
      </c>
      <c r="F61" s="60">
        <v>205187.73493352943</v>
      </c>
      <c r="G61" s="60">
        <v>147</v>
      </c>
      <c r="H61" s="60">
        <v>236917.86993000004</v>
      </c>
      <c r="I61" s="60">
        <v>147</v>
      </c>
      <c r="J61" s="60">
        <v>208083.86588000003</v>
      </c>
      <c r="K61" s="60">
        <v>147</v>
      </c>
      <c r="L61" s="60">
        <v>208083.86588000003</v>
      </c>
      <c r="M61" s="62">
        <v>147</v>
      </c>
      <c r="N61" s="62">
        <v>208083.86588000003</v>
      </c>
      <c r="O61" s="62">
        <v>0</v>
      </c>
      <c r="P61" s="62">
        <v>146</v>
      </c>
      <c r="Q61" s="62">
        <v>207712.69488000002</v>
      </c>
      <c r="R61" s="62">
        <v>207712.69488000002</v>
      </c>
    </row>
    <row r="62" spans="2:18" ht="30" customHeight="1" x14ac:dyDescent="0.35">
      <c r="B62" s="56"/>
      <c r="C62" s="57" t="s">
        <v>115</v>
      </c>
      <c r="D62" s="58">
        <v>14545.323757094789</v>
      </c>
      <c r="E62" s="60">
        <v>0</v>
      </c>
      <c r="F62" s="60">
        <v>18001.729380000001</v>
      </c>
      <c r="G62" s="60">
        <v>551</v>
      </c>
      <c r="H62" s="60">
        <v>22610.42742</v>
      </c>
      <c r="I62" s="60">
        <v>551</v>
      </c>
      <c r="J62" s="60">
        <v>16975.644550000001</v>
      </c>
      <c r="K62" s="60">
        <v>551</v>
      </c>
      <c r="L62" s="60">
        <v>16975.644550000001</v>
      </c>
      <c r="M62" s="60">
        <v>402</v>
      </c>
      <c r="N62" s="60">
        <v>16521.30802</v>
      </c>
      <c r="O62" s="60">
        <v>54</v>
      </c>
      <c r="P62" s="60">
        <v>402</v>
      </c>
      <c r="Q62" s="60">
        <v>16518.325539999998</v>
      </c>
      <c r="R62" s="60">
        <v>16518.325539999998</v>
      </c>
    </row>
    <row r="63" spans="2:18" ht="30" customHeight="1" x14ac:dyDescent="0.35">
      <c r="B63" s="56" t="s">
        <v>116</v>
      </c>
      <c r="C63" s="57" t="s">
        <v>117</v>
      </c>
      <c r="D63" s="58">
        <v>1480.3740886075948</v>
      </c>
      <c r="E63" s="60">
        <v>0</v>
      </c>
      <c r="F63" s="60">
        <v>8000</v>
      </c>
      <c r="G63" s="60">
        <v>343</v>
      </c>
      <c r="H63" s="60">
        <v>3375.1699100000001</v>
      </c>
      <c r="I63" s="60">
        <v>343</v>
      </c>
      <c r="J63" s="60">
        <v>1471.97316</v>
      </c>
      <c r="K63" s="60">
        <v>343</v>
      </c>
      <c r="L63" s="60">
        <v>1471.97316</v>
      </c>
      <c r="M63" s="60">
        <v>265</v>
      </c>
      <c r="N63" s="60">
        <v>1471.97316</v>
      </c>
      <c r="O63" s="60">
        <v>78</v>
      </c>
      <c r="P63" s="60">
        <v>264</v>
      </c>
      <c r="Q63" s="60">
        <v>1429.97451</v>
      </c>
      <c r="R63" s="60">
        <v>1429.97451</v>
      </c>
    </row>
    <row r="64" spans="2:18" ht="5.15" customHeight="1" x14ac:dyDescent="0.35">
      <c r="B64" s="40"/>
      <c r="C64" s="68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70"/>
      <c r="Q64" s="70"/>
      <c r="R64" s="70"/>
    </row>
    <row r="65" spans="1:177" ht="30" customHeight="1" x14ac:dyDescent="0.35">
      <c r="B65" s="52" t="s">
        <v>118</v>
      </c>
      <c r="C65" s="67" t="s">
        <v>119</v>
      </c>
      <c r="D65" s="55">
        <v>12300.252700000001</v>
      </c>
      <c r="E65" s="55">
        <v>0</v>
      </c>
      <c r="F65" s="55">
        <v>12300.252700000001</v>
      </c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</row>
    <row r="66" spans="1:177" ht="5.15" customHeight="1" x14ac:dyDescent="0.35">
      <c r="B66" s="40"/>
      <c r="C66" s="68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70"/>
      <c r="Q66" s="70"/>
      <c r="R66" s="70"/>
    </row>
    <row r="67" spans="1:177" ht="30" customHeight="1" x14ac:dyDescent="0.35">
      <c r="B67" s="52" t="s">
        <v>120</v>
      </c>
      <c r="C67" s="71" t="s">
        <v>121</v>
      </c>
      <c r="D67" s="55">
        <v>47136.532000000007</v>
      </c>
      <c r="E67" s="55">
        <v>0</v>
      </c>
      <c r="F67" s="55">
        <v>47136.531999999999</v>
      </c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</row>
    <row r="68" spans="1:177" ht="5.15" customHeight="1" x14ac:dyDescent="0.35">
      <c r="B68" s="40"/>
      <c r="C68" s="68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70"/>
      <c r="Q68" s="70"/>
      <c r="R68" s="70"/>
    </row>
    <row r="69" spans="1:177" ht="30" customHeight="1" x14ac:dyDescent="0.35">
      <c r="B69" s="52" t="s">
        <v>122</v>
      </c>
      <c r="C69" s="67" t="s">
        <v>123</v>
      </c>
      <c r="D69" s="55">
        <v>669.85361</v>
      </c>
      <c r="E69" s="55">
        <v>669.85361</v>
      </c>
      <c r="F69" s="55">
        <v>0</v>
      </c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</row>
    <row r="70" spans="1:177" ht="5.15" customHeight="1" x14ac:dyDescent="0.35">
      <c r="B70" s="40"/>
      <c r="C70" s="68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  <c r="Q70" s="70"/>
      <c r="R70" s="70"/>
    </row>
    <row r="71" spans="1:177" ht="30" customHeight="1" x14ac:dyDescent="0.35">
      <c r="B71" s="72" t="s">
        <v>124</v>
      </c>
      <c r="C71" s="71" t="s">
        <v>125</v>
      </c>
      <c r="D71" s="54">
        <v>7460.9482914271966</v>
      </c>
      <c r="E71" s="54">
        <v>0</v>
      </c>
      <c r="F71" s="54">
        <v>7460.9482914271966</v>
      </c>
      <c r="G71" s="69"/>
      <c r="H71" s="69"/>
      <c r="I71" s="69"/>
      <c r="J71" s="69"/>
      <c r="K71" s="69"/>
      <c r="L71" s="69"/>
      <c r="M71" s="69"/>
      <c r="N71" s="69"/>
      <c r="O71" s="69"/>
      <c r="P71" s="70"/>
      <c r="Q71" s="70"/>
      <c r="R71" s="70"/>
    </row>
    <row r="72" spans="1:177" ht="30" customHeight="1" x14ac:dyDescent="0.35">
      <c r="B72" s="73"/>
      <c r="C72" s="71" t="s">
        <v>126</v>
      </c>
      <c r="D72" s="54">
        <v>5433.9623778281311</v>
      </c>
      <c r="E72" s="54">
        <v>0</v>
      </c>
      <c r="F72" s="54">
        <v>5433.9623778281311</v>
      </c>
      <c r="G72" s="69"/>
      <c r="H72" s="69"/>
      <c r="I72" s="69"/>
      <c r="J72" s="69"/>
      <c r="K72" s="69"/>
      <c r="L72" s="69"/>
      <c r="M72" s="69"/>
      <c r="N72" s="69"/>
      <c r="O72" s="69"/>
      <c r="P72" s="70"/>
      <c r="Q72" s="70"/>
      <c r="R72" s="70"/>
    </row>
    <row r="73" spans="1:177" ht="30" customHeight="1" x14ac:dyDescent="0.35">
      <c r="B73" s="74"/>
      <c r="C73" s="71" t="s">
        <v>127</v>
      </c>
      <c r="D73" s="54">
        <v>7171.9503387853192</v>
      </c>
      <c r="E73" s="54">
        <v>0</v>
      </c>
      <c r="F73" s="54">
        <v>7171.9503387853192</v>
      </c>
      <c r="G73" s="69"/>
      <c r="H73" s="69"/>
      <c r="I73" s="69"/>
      <c r="J73" s="69"/>
      <c r="K73" s="69"/>
      <c r="L73" s="69"/>
      <c r="M73" s="69"/>
      <c r="N73" s="69"/>
      <c r="O73" s="69"/>
      <c r="P73" s="70"/>
      <c r="Q73" s="70"/>
      <c r="R73" s="70"/>
    </row>
    <row r="74" spans="1:177" ht="5.15" customHeight="1" x14ac:dyDescent="0.35">
      <c r="B74" s="40"/>
      <c r="C74" s="68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70"/>
      <c r="Q74" s="70"/>
      <c r="R74" s="70"/>
    </row>
    <row r="75" spans="1:177" ht="30" customHeight="1" x14ac:dyDescent="0.35">
      <c r="B75" s="52" t="s">
        <v>128</v>
      </c>
      <c r="C75" s="71" t="s">
        <v>129</v>
      </c>
      <c r="D75" s="54">
        <v>85007.549990000029</v>
      </c>
      <c r="E75" s="54">
        <v>0</v>
      </c>
      <c r="F75" s="54">
        <v>85007.549990000029</v>
      </c>
      <c r="G75" s="69"/>
      <c r="H75" s="69"/>
      <c r="I75" s="69"/>
      <c r="J75" s="69"/>
      <c r="K75" s="69"/>
      <c r="L75" s="69"/>
      <c r="M75" s="69"/>
      <c r="N75" s="69"/>
      <c r="O75" s="69"/>
      <c r="P75" s="70"/>
      <c r="Q75" s="70"/>
      <c r="R75" s="70"/>
    </row>
    <row r="76" spans="1:177" ht="5.15" customHeight="1" x14ac:dyDescent="0.35">
      <c r="B76" s="40"/>
      <c r="C76" s="68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70"/>
      <c r="Q76" s="70"/>
      <c r="R76" s="70"/>
    </row>
    <row r="77" spans="1:177" ht="30" customHeight="1" x14ac:dyDescent="0.35">
      <c r="B77" s="72" t="s">
        <v>130</v>
      </c>
      <c r="C77" s="71" t="s">
        <v>131</v>
      </c>
      <c r="D77" s="54">
        <v>1410464.150002785</v>
      </c>
      <c r="E77" s="54">
        <v>0</v>
      </c>
      <c r="F77" s="54">
        <v>1408924.7533899995</v>
      </c>
      <c r="G77" s="69"/>
      <c r="H77" s="69"/>
      <c r="I77" s="69"/>
      <c r="J77" s="69"/>
      <c r="K77" s="69"/>
      <c r="L77" s="69"/>
      <c r="M77" s="69"/>
      <c r="N77" s="69"/>
      <c r="O77" s="69"/>
      <c r="P77" s="70"/>
      <c r="Q77" s="70"/>
      <c r="R77" s="70"/>
    </row>
    <row r="78" spans="1:177" ht="30" customHeight="1" x14ac:dyDescent="0.35">
      <c r="B78" s="74"/>
      <c r="C78" s="71" t="s">
        <v>132</v>
      </c>
      <c r="D78" s="54">
        <v>1438731.2138580831</v>
      </c>
      <c r="E78" s="54">
        <v>0</v>
      </c>
      <c r="F78" s="54">
        <v>1327261.9677699995</v>
      </c>
      <c r="G78" s="69"/>
      <c r="H78" s="69"/>
      <c r="I78" s="69"/>
      <c r="J78" s="69"/>
      <c r="K78" s="69"/>
      <c r="L78" s="69"/>
      <c r="M78" s="69"/>
      <c r="N78" s="69"/>
      <c r="O78" s="69"/>
      <c r="P78" s="70"/>
      <c r="Q78" s="70"/>
      <c r="R78" s="70"/>
    </row>
    <row r="79" spans="1:177" s="75" customFormat="1" ht="15" customHeight="1" x14ac:dyDescent="0.35">
      <c r="A79" s="51"/>
      <c r="C79" s="76"/>
      <c r="D79" s="76"/>
      <c r="E79" s="76"/>
      <c r="F79" s="77"/>
      <c r="G79" s="76"/>
      <c r="H79" s="76"/>
      <c r="I79" s="76"/>
      <c r="J79" s="76"/>
      <c r="K79" s="51"/>
      <c r="L79" s="51"/>
      <c r="M79" s="51"/>
      <c r="N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1"/>
      <c r="FG79" s="51"/>
      <c r="FH79" s="51"/>
      <c r="FI79" s="51"/>
      <c r="FJ79" s="51"/>
      <c r="FK79" s="51"/>
      <c r="FL79" s="51"/>
      <c r="FM79" s="51"/>
      <c r="FN79" s="51"/>
      <c r="FO79" s="51"/>
      <c r="FP79" s="51"/>
      <c r="FQ79" s="51"/>
      <c r="FR79" s="51"/>
      <c r="FS79" s="51"/>
      <c r="FT79" s="51"/>
      <c r="FU79" s="51"/>
    </row>
    <row r="80" spans="1:177" s="75" customFormat="1" ht="15" customHeight="1" x14ac:dyDescent="0.35">
      <c r="A80" s="51"/>
      <c r="B80" s="78"/>
      <c r="C80" s="76"/>
      <c r="D80" s="76"/>
      <c r="E80" s="76"/>
      <c r="F80" s="77"/>
      <c r="G80" s="76"/>
      <c r="H80" s="76"/>
      <c r="I80" s="76"/>
      <c r="J80" s="76"/>
      <c r="K80" s="51"/>
      <c r="L80" s="51"/>
      <c r="M80" s="51"/>
      <c r="N80" s="51"/>
      <c r="O80" s="79"/>
      <c r="P80" s="80"/>
      <c r="Q80" s="80"/>
      <c r="R80" s="80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51"/>
      <c r="FE80" s="51"/>
      <c r="FF80" s="51"/>
      <c r="FG80" s="51"/>
      <c r="FH80" s="51"/>
      <c r="FI80" s="51"/>
      <c r="FJ80" s="51"/>
      <c r="FK80" s="51"/>
      <c r="FL80" s="51"/>
      <c r="FM80" s="51"/>
      <c r="FN80" s="51"/>
      <c r="FO80" s="51"/>
      <c r="FP80" s="51"/>
      <c r="FQ80" s="51"/>
      <c r="FR80" s="51"/>
      <c r="FS80" s="51"/>
      <c r="FT80" s="51"/>
      <c r="FU80" s="51"/>
    </row>
    <row r="81" spans="1:177" s="75" customFormat="1" ht="15" customHeight="1" x14ac:dyDescent="0.35">
      <c r="A81" s="51"/>
      <c r="B81" s="78" t="s">
        <v>135</v>
      </c>
      <c r="C81" s="78"/>
      <c r="D81" s="78"/>
      <c r="E81" s="78"/>
      <c r="F81" s="78"/>
      <c r="G81" s="78"/>
      <c r="H81" s="78"/>
      <c r="I81" s="78"/>
      <c r="J81" s="76"/>
      <c r="K81" s="51"/>
      <c r="L81" s="51"/>
      <c r="M81" s="51"/>
      <c r="N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1"/>
      <c r="FQ81" s="51"/>
      <c r="FR81" s="51"/>
      <c r="FS81" s="51"/>
      <c r="FT81" s="51"/>
      <c r="FU81" s="51"/>
    </row>
    <row r="82" spans="1:177" s="75" customFormat="1" ht="15" customHeight="1" x14ac:dyDescent="0.35">
      <c r="A82" s="51"/>
      <c r="B82" s="78" t="s">
        <v>136</v>
      </c>
      <c r="C82" s="76"/>
      <c r="D82" s="81"/>
      <c r="E82" s="76"/>
      <c r="F82" s="77"/>
      <c r="G82" s="76"/>
      <c r="H82" s="76"/>
      <c r="I82" s="76"/>
      <c r="J82" s="76"/>
      <c r="K82" s="51"/>
      <c r="L82" s="51"/>
      <c r="M82" s="51"/>
      <c r="N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</row>
    <row r="83" spans="1:177" s="75" customFormat="1" ht="15" customHeight="1" x14ac:dyDescent="0.35">
      <c r="A83" s="51"/>
      <c r="B83" s="78" t="s">
        <v>137</v>
      </c>
      <c r="C83" s="76"/>
      <c r="D83" s="76"/>
      <c r="E83" s="76"/>
      <c r="F83" s="77"/>
      <c r="G83" s="76"/>
      <c r="H83" s="76"/>
      <c r="I83" s="76"/>
      <c r="J83" s="76"/>
      <c r="K83" s="51"/>
      <c r="L83" s="51"/>
      <c r="M83" s="51"/>
      <c r="N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</row>
    <row r="84" spans="1:177" s="75" customFormat="1" ht="15" customHeight="1" x14ac:dyDescent="0.35">
      <c r="A84" s="51"/>
      <c r="B84" s="78" t="s">
        <v>138</v>
      </c>
      <c r="C84" s="76"/>
      <c r="D84" s="76"/>
      <c r="E84" s="76"/>
      <c r="F84" s="77"/>
      <c r="G84" s="76"/>
      <c r="H84" s="76"/>
      <c r="I84" s="76"/>
      <c r="J84" s="76"/>
      <c r="K84" s="51"/>
      <c r="L84" s="51"/>
      <c r="M84" s="51"/>
      <c r="N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</row>
    <row r="85" spans="1:177" s="75" customFormat="1" ht="15" customHeight="1" x14ac:dyDescent="0.35">
      <c r="A85" s="51"/>
      <c r="B85" s="78" t="s">
        <v>139</v>
      </c>
      <c r="C85" s="76"/>
      <c r="D85" s="76"/>
      <c r="E85" s="76"/>
      <c r="F85" s="77"/>
      <c r="G85" s="76"/>
      <c r="H85" s="76"/>
      <c r="I85" s="76"/>
      <c r="J85" s="76"/>
      <c r="K85" s="51"/>
      <c r="L85" s="51"/>
      <c r="M85" s="51"/>
      <c r="N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</row>
    <row r="86" spans="1:177" s="75" customFormat="1" ht="15" customHeight="1" x14ac:dyDescent="0.35">
      <c r="A86" s="51"/>
      <c r="B86" s="78" t="s">
        <v>140</v>
      </c>
      <c r="C86" s="76"/>
      <c r="D86" s="76"/>
      <c r="E86" s="76"/>
      <c r="F86" s="77"/>
      <c r="G86" s="76"/>
      <c r="H86" s="76"/>
      <c r="I86" s="76"/>
      <c r="J86" s="76"/>
      <c r="K86" s="51"/>
      <c r="L86" s="51"/>
      <c r="M86" s="51"/>
      <c r="N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</row>
    <row r="87" spans="1:177" s="75" customFormat="1" ht="15" customHeight="1" x14ac:dyDescent="0.35">
      <c r="A87" s="51"/>
      <c r="B87" s="78" t="s">
        <v>141</v>
      </c>
      <c r="C87" s="76"/>
      <c r="D87" s="82"/>
      <c r="E87" s="76"/>
      <c r="F87" s="77"/>
      <c r="G87" s="76"/>
      <c r="H87" s="76"/>
      <c r="I87" s="76"/>
      <c r="J87" s="76"/>
      <c r="K87" s="51"/>
      <c r="L87" s="51"/>
      <c r="M87" s="51"/>
      <c r="N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1"/>
      <c r="FM87" s="51"/>
      <c r="FN87" s="51"/>
      <c r="FO87" s="51"/>
      <c r="FP87" s="51"/>
      <c r="FQ87" s="51"/>
      <c r="FR87" s="51"/>
      <c r="FS87" s="51"/>
      <c r="FT87" s="51"/>
      <c r="FU87" s="51"/>
    </row>
    <row r="88" spans="1:177" x14ac:dyDescent="0.35">
      <c r="K88" s="75"/>
      <c r="P88" s="83"/>
      <c r="Q88" s="83"/>
    </row>
    <row r="89" spans="1:177" x14ac:dyDescent="0.35">
      <c r="K89" s="75"/>
      <c r="P89" s="83"/>
      <c r="Q89" s="83"/>
    </row>
    <row r="90" spans="1:177" x14ac:dyDescent="0.35">
      <c r="K90" s="75"/>
      <c r="P90" s="83"/>
      <c r="Q90" s="83"/>
    </row>
    <row r="94" spans="1:177" x14ac:dyDescent="0.35">
      <c r="C94" s="51"/>
    </row>
  </sheetData>
  <dataConsolidate/>
  <mergeCells count="31">
    <mergeCell ref="E10:F10"/>
    <mergeCell ref="Q10:R10"/>
    <mergeCell ref="B12:C12"/>
    <mergeCell ref="B71:B73"/>
    <mergeCell ref="B77:B78"/>
    <mergeCell ref="M8:M10"/>
    <mergeCell ref="N8:N9"/>
    <mergeCell ref="O8:O10"/>
    <mergeCell ref="P8:P10"/>
    <mergeCell ref="Q8:Q9"/>
    <mergeCell ref="R8:R9"/>
    <mergeCell ref="M7:N7"/>
    <mergeCell ref="D8:D9"/>
    <mergeCell ref="E8:E9"/>
    <mergeCell ref="F8:F9"/>
    <mergeCell ref="G8:G10"/>
    <mergeCell ref="H8:H9"/>
    <mergeCell ref="I8:I10"/>
    <mergeCell ref="J8:J9"/>
    <mergeCell ref="K8:K10"/>
    <mergeCell ref="L8:L9"/>
    <mergeCell ref="B2:R2"/>
    <mergeCell ref="B3:R3"/>
    <mergeCell ref="B6:C10"/>
    <mergeCell ref="D6:D7"/>
    <mergeCell ref="E6:F6"/>
    <mergeCell ref="G6:H7"/>
    <mergeCell ref="I6:J7"/>
    <mergeCell ref="K6:O6"/>
    <mergeCell ref="P6:R7"/>
    <mergeCell ref="K7:L7"/>
  </mergeCells>
  <printOptions horizontalCentered="1"/>
  <pageMargins left="0.19685039370078741" right="0.19685039370078741" top="0.59055118110236227" bottom="0.19685039370078741" header="0" footer="0.19685039370078741"/>
  <pageSetup paperSize="9" scale="35" fitToHeight="0" orientation="landscape" r:id="rId1"/>
  <headerFooter>
    <oddFooter>&amp;C&amp;12Pág. &amp;P/&amp;N</oddFooter>
  </headerFooter>
  <rowBreaks count="1" manualBreakCount="1">
    <brk id="36" min="1" max="24" man="1"/>
  </rowBreaks>
  <ignoredErrors>
    <ignoredError sqref="F51:R59 G60:R63 F60:F63 D64:F78 D60:E6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8E98E17FEB0B499F2B8A6B80385421" ma:contentTypeVersion="13" ma:contentTypeDescription="Criar um novo documento." ma:contentTypeScope="" ma:versionID="7083e64f7dea931f3ca0f848c552f983">
  <xsd:schema xmlns:xsd="http://www.w3.org/2001/XMLSchema" xmlns:xs="http://www.w3.org/2001/XMLSchema" xmlns:p="http://schemas.microsoft.com/office/2006/metadata/properties" xmlns:ns2="7d5a5130-429c-4711-af93-69e8e8bc1e5f" xmlns:ns3="a1e06f6a-479d-4b03-a76e-8e660a2ff3e8" targetNamespace="http://schemas.microsoft.com/office/2006/metadata/properties" ma:root="true" ma:fieldsID="9a1b8dca632e1e8f20ca96f3aba83826" ns2:_="" ns3:_="">
    <xsd:import namespace="7d5a5130-429c-4711-af93-69e8e8bc1e5f"/>
    <xsd:import namespace="a1e06f6a-479d-4b03-a76e-8e660a2ff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a5130-429c-4711-af93-69e8e8bc1e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6f6a-479d-4b03-a76e-8e660a2ff3e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f665e5-0b93-4410-bff2-fd4d070264ac}" ma:internalName="TaxCatchAll" ma:showField="CatchAllData" ma:web="a1e06f6a-479d-4b03-a76e-8e660a2ff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5a5130-429c-4711-af93-69e8e8bc1e5f">
      <Terms xmlns="http://schemas.microsoft.com/office/infopath/2007/PartnerControls"/>
    </lcf76f155ced4ddcb4097134ff3c332f>
    <TaxCatchAll xmlns="a1e06f6a-479d-4b03-a76e-8e660a2ff3e8" xsi:nil="true"/>
  </documentManagement>
</p:properties>
</file>

<file path=customXml/itemProps1.xml><?xml version="1.0" encoding="utf-8"?>
<ds:datastoreItem xmlns:ds="http://schemas.openxmlformats.org/officeDocument/2006/customXml" ds:itemID="{0967F418-5CFE-4E92-940D-63F3B8EFFF36}"/>
</file>

<file path=customXml/itemProps2.xml><?xml version="1.0" encoding="utf-8"?>
<ds:datastoreItem xmlns:ds="http://schemas.openxmlformats.org/officeDocument/2006/customXml" ds:itemID="{85AD6FC1-8E29-41CB-A1A5-B86F95B0EFF8}"/>
</file>

<file path=customXml/itemProps3.xml><?xml version="1.0" encoding="utf-8"?>
<ds:datastoreItem xmlns:ds="http://schemas.openxmlformats.org/officeDocument/2006/customXml" ds:itemID="{FA8CE3C1-F4F2-4820-A236-DF1AC62FAA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ProSel_OP</vt:lpstr>
      <vt:lpstr>ProSel_OP!Área_de_Impressão</vt:lpstr>
      <vt:lpstr>ProSel_OP!Títulos_de_Impressão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Bernardo</dc:creator>
  <cp:lastModifiedBy>Teresa Bernardo</cp:lastModifiedBy>
  <cp:lastPrinted>2026-01-08T18:04:02Z</cp:lastPrinted>
  <dcterms:created xsi:type="dcterms:W3CDTF">2026-01-08T18:02:22Z</dcterms:created>
  <dcterms:modified xsi:type="dcterms:W3CDTF">2026-01-08T18:04:55Z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0x010100D48E98E17FEB0B499F2B8A6B80385421</vt:lpwstr>
  </property>
</Properties>
</file>