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pepacc.sharepoint.com/sites/AMP/Documentos Partilhados/PDR2020/13.MONITORIZAÇÃO/SITE/2025_07_31/"/>
    </mc:Choice>
  </mc:AlternateContent>
  <xr:revisionPtr revIDLastSave="9" documentId="8_{DCAE4682-F616-4325-8A77-60EABBA10A43}" xr6:coauthVersionLast="47" xr6:coauthVersionMax="47" xr10:uidLastSave="{B4CB82CC-D8B8-4C94-A8FB-BDCADC8F860C}"/>
  <bookViews>
    <workbookView xWindow="-120" yWindow="-120" windowWidth="29040" windowHeight="15720" xr2:uid="{800F54D3-1060-4F58-A3CF-7242EA138224}"/>
  </bookViews>
  <sheets>
    <sheet name="ProSel_OP" sheetId="1" r:id="rId1"/>
  </sheets>
  <definedNames>
    <definedName name="_xlnm.Print_Area" localSheetId="0">ProSel_OP!$B$2:$R$86</definedName>
    <definedName name="org" localSheetId="0">#REF!</definedName>
    <definedName name="org">#REF!</definedName>
    <definedName name="_xlnm.Print_Titles" localSheetId="0">ProSel_OP!$B:$B,ProSel_OP!$1:$13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1" l="1"/>
  <c r="M60" i="1"/>
  <c r="P60" i="1"/>
  <c r="K60" i="1"/>
  <c r="I60" i="1"/>
  <c r="H60" i="1"/>
  <c r="Q60" i="1"/>
  <c r="O60" i="1"/>
  <c r="G60" i="1"/>
  <c r="F60" i="1"/>
  <c r="E60" i="1"/>
  <c r="P51" i="1"/>
  <c r="H51" i="1"/>
  <c r="D49" i="1"/>
  <c r="J37" i="1"/>
  <c r="R37" i="1"/>
  <c r="L37" i="1"/>
  <c r="D37" i="1"/>
  <c r="R21" i="1"/>
  <c r="J21" i="1"/>
  <c r="K14" i="1"/>
  <c r="E37" i="1" l="1"/>
  <c r="M37" i="1"/>
  <c r="F37" i="1"/>
  <c r="N37" i="1"/>
  <c r="G37" i="1"/>
  <c r="O37" i="1"/>
  <c r="H37" i="1"/>
  <c r="P37" i="1"/>
  <c r="I37" i="1"/>
  <c r="Q37" i="1"/>
  <c r="D60" i="1"/>
  <c r="L60" i="1"/>
  <c r="E14" i="1"/>
  <c r="F14" i="1"/>
  <c r="G14" i="1"/>
  <c r="H14" i="1"/>
  <c r="I14" i="1"/>
  <c r="R14" i="1"/>
  <c r="P49" i="1"/>
  <c r="M14" i="1"/>
  <c r="N14" i="1"/>
  <c r="N12" i="1" s="1"/>
  <c r="O14" i="1"/>
  <c r="P14" i="1"/>
  <c r="Q14" i="1"/>
  <c r="J14" i="1"/>
  <c r="H49" i="1"/>
  <c r="K21" i="1"/>
  <c r="G51" i="1"/>
  <c r="G49" i="1" s="1"/>
  <c r="O51" i="1"/>
  <c r="O49" i="1" s="1"/>
  <c r="D14" i="1"/>
  <c r="D21" i="1"/>
  <c r="D12" i="1" s="1"/>
  <c r="M21" i="1"/>
  <c r="N21" i="1"/>
  <c r="G21" i="1"/>
  <c r="H21" i="1"/>
  <c r="I21" i="1"/>
  <c r="I51" i="1"/>
  <c r="I49" i="1" s="1"/>
  <c r="Q51" i="1"/>
  <c r="Q49" i="1" s="1"/>
  <c r="L14" i="1"/>
  <c r="L12" i="1" s="1"/>
  <c r="L21" i="1"/>
  <c r="E21" i="1"/>
  <c r="F21" i="1"/>
  <c r="O21" i="1"/>
  <c r="P21" i="1"/>
  <c r="Q21" i="1"/>
  <c r="K37" i="1"/>
  <c r="E49" i="1"/>
  <c r="J51" i="1"/>
  <c r="J49" i="1" s="1"/>
  <c r="R51" i="1"/>
  <c r="R49" i="1" s="1"/>
  <c r="K51" i="1"/>
  <c r="K49" i="1" s="1"/>
  <c r="L51" i="1"/>
  <c r="L49" i="1" s="1"/>
  <c r="M51" i="1"/>
  <c r="M49" i="1" s="1"/>
  <c r="F51" i="1"/>
  <c r="F49" i="1" s="1"/>
  <c r="N51" i="1"/>
  <c r="N49" i="1" s="1"/>
  <c r="J60" i="1"/>
  <c r="R60" i="1"/>
  <c r="H12" i="1" l="1"/>
  <c r="F12" i="1"/>
  <c r="Q12" i="1"/>
  <c r="E12" i="1"/>
  <c r="I12" i="1"/>
  <c r="K12" i="1"/>
  <c r="P12" i="1"/>
  <c r="M12" i="1"/>
  <c r="G12" i="1"/>
  <c r="O12" i="1"/>
  <c r="J12" i="1"/>
  <c r="R12" i="1"/>
</calcChain>
</file>

<file path=xl/sharedStrings.xml><?xml version="1.0" encoding="utf-8"?>
<sst xmlns="http://schemas.openxmlformats.org/spreadsheetml/2006/main" count="162" uniqueCount="142">
  <si>
    <t>Indicadores de monitorização: 2014-2022 (por Áreas de Intervenção e Operações PDR2020)</t>
  </si>
  <si>
    <t>Processo de seleção (candidaturas apresentadas, analisadas, decididas e contratadas)</t>
  </si>
  <si>
    <t>ÁREAS DE INTERVENÇÃO / OPERAÇÕES PDR2020</t>
  </si>
  <si>
    <t>PROGRAMAÇÃO
2014-2022  [a]</t>
  </si>
  <si>
    <t>DOTAÇÃO
CONSIGNADA</t>
  </si>
  <si>
    <t>CANDIDATURAS
APRESENTADAS [c]</t>
  </si>
  <si>
    <t>CANDIDATURAS
ANALISADAS [d]</t>
  </si>
  <si>
    <t>CANDIDATURAS DECIDIDAS [e]</t>
  </si>
  <si>
    <t>CONTRATOS</t>
  </si>
  <si>
    <t>Transitados</t>
  </si>
  <si>
    <t>Concursos [b]</t>
  </si>
  <si>
    <t>Total  [f]</t>
  </si>
  <si>
    <t>Aprovadas</t>
  </si>
  <si>
    <t>Indeferidas</t>
  </si>
  <si>
    <t>Despesa
pública</t>
  </si>
  <si>
    <t>Nº</t>
  </si>
  <si>
    <t>Investimen-
to/Custo</t>
  </si>
  <si>
    <t>Investimen-
to elegível</t>
  </si>
  <si>
    <t>mil euros</t>
  </si>
  <si>
    <t>PDR2020</t>
  </si>
  <si>
    <t>A1</t>
  </si>
  <si>
    <t>INOVAÇÃO E CONHECIMENTO</t>
  </si>
  <si>
    <t>1.0.1</t>
  </si>
  <si>
    <t>Grupos operacionais</t>
  </si>
  <si>
    <t>2.1.1</t>
  </si>
  <si>
    <t>Ações de formação</t>
  </si>
  <si>
    <t>2.1.4</t>
  </si>
  <si>
    <t>Ações de informação</t>
  </si>
  <si>
    <t>2.2.1</t>
  </si>
  <si>
    <t>Apoio ao fornecimento de serviços de aconselhamento agrícola e florestal</t>
  </si>
  <si>
    <t>2.2.2</t>
  </si>
  <si>
    <t>Apoio à criação de serviços de aconselhamento</t>
  </si>
  <si>
    <t>2.2.3</t>
  </si>
  <si>
    <t>Apoio à formação de conselheiros das entidades prestadoras do serviço de aconselhamento</t>
  </si>
  <si>
    <t>A2</t>
  </si>
  <si>
    <t>COMPETITIVIDADE E ORGANIZAÇÃO DA PRODUÇÃO</t>
  </si>
  <si>
    <t>3.1.1</t>
  </si>
  <si>
    <t>Jovens agricultores</t>
  </si>
  <si>
    <t>3.1.2</t>
  </si>
  <si>
    <t>Investimento de jovens agricultores na exploração agrícola</t>
  </si>
  <si>
    <t>3.2.1</t>
  </si>
  <si>
    <t>Investimento na exploração agrícola</t>
  </si>
  <si>
    <t>3.2.2</t>
  </si>
  <si>
    <t>Pequenos investimentos nas explorações agrícolas</t>
  </si>
  <si>
    <t>3.3.1</t>
  </si>
  <si>
    <t>Investimento na transformação e comercialização de produtos agrícolas</t>
  </si>
  <si>
    <t>3.3.2</t>
  </si>
  <si>
    <t>Pequenos investimentos na transformação e comercialização de produtos agrícolas</t>
  </si>
  <si>
    <t>3.4.1</t>
  </si>
  <si>
    <t>Desenvolvimento do regadio eficiente</t>
  </si>
  <si>
    <t>3.4.2</t>
  </si>
  <si>
    <t xml:space="preserve"> Melhoria da eficiência dos regadios existentes</t>
  </si>
  <si>
    <t>3.4.3</t>
  </si>
  <si>
    <t>Drenagem e estruturação fundiária</t>
  </si>
  <si>
    <t>4.0.1</t>
  </si>
  <si>
    <t>Investimentos em produtos florestais identificados como agrícolas no Anexo I do Tratado</t>
  </si>
  <si>
    <t>4.0.2</t>
  </si>
  <si>
    <t>Investimentos em produtos florestais não identificados como agrícolas no Anexo I do Tratado</t>
  </si>
  <si>
    <t>5.1.1</t>
  </si>
  <si>
    <t>Criação de agrupamentos e organizações de produtores</t>
  </si>
  <si>
    <t>5.2.1</t>
  </si>
  <si>
    <t>Organizações interprofissionais</t>
  </si>
  <si>
    <t>6.2.1</t>
  </si>
  <si>
    <t>Prevenção de calamidades e catástrofes naturais</t>
  </si>
  <si>
    <t>6.2.2</t>
  </si>
  <si>
    <t>Restabelecimento do potencial produtivo</t>
  </si>
  <si>
    <t>A3</t>
  </si>
  <si>
    <t>AMBIENTE, EFICIÊNCIA NO USO DE RECURSOS E CLIMA</t>
  </si>
  <si>
    <t>7.8.3</t>
  </si>
  <si>
    <t>Recursos genéticos - Conservação e melhoramento de recursos genéticos animais</t>
  </si>
  <si>
    <t>7.8.4</t>
  </si>
  <si>
    <t>Recursos genéticos - Conservação e melhoramento de recursos genéticos vegetais</t>
  </si>
  <si>
    <t>7.8.5</t>
  </si>
  <si>
    <t>Conservação e melhoramento de recursos genéticos florestais</t>
  </si>
  <si>
    <t>7.11.1</t>
  </si>
  <si>
    <t>Investimentos não produtivos</t>
  </si>
  <si>
    <t xml:space="preserve"> 8.1.1</t>
  </si>
  <si>
    <t>Florestação de terras agrícolas e não-agrícolas</t>
  </si>
  <si>
    <t xml:space="preserve"> 8.1.2</t>
  </si>
  <si>
    <t xml:space="preserve"> Instalação de sistemas agroflorestais</t>
  </si>
  <si>
    <t xml:space="preserve"> 8.1.3</t>
  </si>
  <si>
    <t>Prevenção  da floresta contra agentes  bióticos e abióticos</t>
  </si>
  <si>
    <t xml:space="preserve"> 8.1.4</t>
  </si>
  <si>
    <t>Restabelecimento da floresta afetada por agentes  bióticos e abióticos ou por acontecimentos catastróficos</t>
  </si>
  <si>
    <t xml:space="preserve"> 8.1.5</t>
  </si>
  <si>
    <t>Melhoria da resiliência e do valor ambiental das florestas</t>
  </si>
  <si>
    <t xml:space="preserve"> 8.1.6</t>
  </si>
  <si>
    <t xml:space="preserve"> Melhoria do valor económico das florestas</t>
  </si>
  <si>
    <t>8.2.1</t>
  </si>
  <si>
    <t>Gestão de recursos cinegéticos</t>
  </si>
  <si>
    <t>A4</t>
  </si>
  <si>
    <t>DESENVOLVIMENTO LOCAL</t>
  </si>
  <si>
    <t>10.1.1</t>
  </si>
  <si>
    <t>Preparação e reforço das capacidades, formação e ligação em rede dos GAL</t>
  </si>
  <si>
    <t>10.2.1</t>
  </si>
  <si>
    <t>Implementação das Estratégias de Desenvolvimento Local (EDL)</t>
  </si>
  <si>
    <t>10.2.1.1</t>
  </si>
  <si>
    <t>Regime simplificado de pequenos investimentos nas explorações agrícolas</t>
  </si>
  <si>
    <t>10.2.1.2</t>
  </si>
  <si>
    <t>Pequenos investimentos na transformação e comercialização</t>
  </si>
  <si>
    <t>10.2.1.3</t>
  </si>
  <si>
    <t>Diversificação de atividades na exploração</t>
  </si>
  <si>
    <t>10.2.1.4</t>
  </si>
  <si>
    <t xml:space="preserve">Cadeias curtas e mercados locais </t>
  </si>
  <si>
    <t>10.2.1.5</t>
  </si>
  <si>
    <t>Promoção de produtos de qualidade locais</t>
  </si>
  <si>
    <t>10.2.1.6</t>
  </si>
  <si>
    <t>Renovação de aldeias</t>
  </si>
  <si>
    <t>10.3.1</t>
  </si>
  <si>
    <t>Cooperação interterritorial e transnacional dos GAL</t>
  </si>
  <si>
    <t>10.4.1</t>
  </si>
  <si>
    <t>Custos de funcionamento e animação</t>
  </si>
  <si>
    <t>M20</t>
  </si>
  <si>
    <t>Assistência técnica aos Estados-Membros</t>
  </si>
  <si>
    <t>Outros (não Rede Rural)</t>
  </si>
  <si>
    <t>Rede Rural</t>
  </si>
  <si>
    <t>M23</t>
  </si>
  <si>
    <t>Apoio temporário em resposta a catástrofes naturais declaradas</t>
  </si>
  <si>
    <t>M21</t>
  </si>
  <si>
    <t>Apoio temporário excecional aos agricultores e às PME afetados pela crise da COVID-19</t>
  </si>
  <si>
    <t>M22</t>
  </si>
  <si>
    <t>Apoio temporário excecional aos agricultores e às PME afetados pela invasão da Ucrânia</t>
  </si>
  <si>
    <t>M97</t>
  </si>
  <si>
    <t>Reforma antecipada</t>
  </si>
  <si>
    <t>M3
Instrumentos
financeiros</t>
  </si>
  <si>
    <t>3.1.3 - Investimento de jovens agricultores na exploração agrícola apoiado por um instrumento financeiro</t>
  </si>
  <si>
    <t>3.2.3 - Investimento nas explorações agrícolas apoiado por um instrumento financeiro</t>
  </si>
  <si>
    <t>3.3.3 - Investimento na transformação e comercialização de produtos agrícolas apoiado por um instrumento financeiro</t>
  </si>
  <si>
    <t>M6</t>
  </si>
  <si>
    <t>6.1.1 - Seguros</t>
  </si>
  <si>
    <t>Medidas operacionalizadas no PU</t>
  </si>
  <si>
    <t>Medida 7 - Agricultura e recursos naturais</t>
  </si>
  <si>
    <t>Medida 9 - Manutenção da atividade agrícola e zonas desfavorecidas</t>
  </si>
  <si>
    <t>Notas:</t>
  </si>
  <si>
    <t>Dados reportados a 31 de julho de 2025</t>
  </si>
  <si>
    <t>N.d.</t>
  </si>
  <si>
    <t>[a] - Decisão C (2025) 2286 de 9 de abril.</t>
  </si>
  <si>
    <t>[b] - Despesa pública colocada a concurso líquida da despesa pública libertada decorrente do encerramento de concursos.</t>
  </si>
  <si>
    <t>[c] - Dados relativos a candidaturas submetidas (não inclui candidaturas desistidas).</t>
  </si>
  <si>
    <t>[d] - Candidaturas com análise do técnico analista concluída (análise de valia ou análise integral).</t>
  </si>
  <si>
    <t>[e] - Candidaturas decididas (não inclui as decisões revogadas).</t>
  </si>
  <si>
    <t>[f] - Inclui as candidaturas não aprovadas por falta de dotação.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</si>
</sst>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_ ;\-#,##0\ "/>
    <numFmt numFmtId="166" formatCode="#,##0.0_ ;\-#,##0.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18"/>
      <color theme="6" tint="-0.249977111117893"/>
      <name val="Calibri"/>
      <family val="2"/>
      <scheme val="minor"/>
    </font>
    <font>
      <sz val="16"/>
      <color theme="6" tint="-0.249977111117893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9"/>
      <color indexed="19"/>
      <name val="Calibri"/>
      <family val="2"/>
      <scheme val="minor"/>
    </font>
    <font>
      <b/>
      <sz val="12"/>
      <color indexed="19"/>
      <name val="Calibri"/>
      <family val="2"/>
      <scheme val="minor"/>
    </font>
    <font>
      <sz val="10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 tint="0.1499984740745262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i/>
      <sz val="12"/>
      <color theme="1" tint="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CB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1" applyFont="1"/>
    <xf numFmtId="0" fontId="4" fillId="0" borderId="0" xfId="1" applyFont="1" applyAlignment="1">
      <alignment vertical="center"/>
    </xf>
    <xf numFmtId="0" fontId="5" fillId="0" borderId="0" xfId="1" applyFont="1"/>
    <xf numFmtId="0" fontId="6" fillId="0" borderId="0" xfId="1" applyFont="1" applyAlignment="1">
      <alignment horizontal="center" vertical="center" wrapText="1"/>
    </xf>
    <xf numFmtId="3" fontId="7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right" vertical="center" wrapText="1"/>
    </xf>
    <xf numFmtId="3" fontId="7" fillId="0" borderId="0" xfId="1" applyNumberFormat="1" applyFont="1"/>
    <xf numFmtId="0" fontId="5" fillId="0" borderId="0" xfId="1" applyFont="1" applyAlignment="1">
      <alignment horizontal="center" vertical="center" wrapText="1"/>
    </xf>
    <xf numFmtId="3" fontId="8" fillId="0" borderId="0" xfId="1" applyNumberFormat="1" applyFont="1" applyAlignment="1">
      <alignment horizontal="center" vertical="center"/>
    </xf>
    <xf numFmtId="3" fontId="8" fillId="0" borderId="0" xfId="1" quotePrefix="1" applyNumberFormat="1" applyFont="1" applyAlignment="1">
      <alignment vertical="center"/>
    </xf>
    <xf numFmtId="3" fontId="8" fillId="0" borderId="0" xfId="1" quotePrefix="1" applyNumberFormat="1" applyFont="1" applyAlignment="1">
      <alignment horizontal="center" vertical="center"/>
    </xf>
    <xf numFmtId="3" fontId="8" fillId="0" borderId="0" xfId="1" applyNumberFormat="1" applyFont="1"/>
    <xf numFmtId="3" fontId="9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3" fontId="14" fillId="3" borderId="10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64" fontId="17" fillId="0" borderId="13" xfId="1" applyNumberFormat="1" applyFont="1" applyBorder="1" applyAlignment="1">
      <alignment horizontal="right" vertical="center" wrapText="1" indent="1"/>
    </xf>
    <xf numFmtId="164" fontId="2" fillId="0" borderId="0" xfId="1" applyNumberFormat="1" applyFont="1" applyAlignment="1">
      <alignment vertical="center" wrapText="1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 wrapText="1" indent="2"/>
    </xf>
    <xf numFmtId="164" fontId="19" fillId="0" borderId="0" xfId="1" applyNumberFormat="1" applyFont="1" applyAlignment="1">
      <alignment horizontal="right" vertical="center" wrapText="1" indent="1"/>
    </xf>
    <xf numFmtId="0" fontId="2" fillId="0" borderId="0" xfId="1" applyFont="1" applyAlignment="1">
      <alignment horizontal="right" vertical="center" wrapText="1" indent="1"/>
    </xf>
    <xf numFmtId="0" fontId="2" fillId="0" borderId="0" xfId="1" applyFont="1" applyAlignment="1">
      <alignment vertical="center"/>
    </xf>
    <xf numFmtId="0" fontId="20" fillId="4" borderId="14" xfId="1" applyFont="1" applyFill="1" applyBorder="1" applyAlignment="1">
      <alignment horizontal="center" vertical="center" wrapText="1"/>
    </xf>
    <xf numFmtId="0" fontId="20" fillId="4" borderId="15" xfId="1" applyFont="1" applyFill="1" applyBorder="1" applyAlignment="1">
      <alignment horizontal="left" vertical="center" wrapText="1"/>
    </xf>
    <xf numFmtId="165" fontId="21" fillId="4" borderId="16" xfId="1" applyNumberFormat="1" applyFont="1" applyFill="1" applyBorder="1" applyAlignment="1">
      <alignment horizontal="right" vertical="center" indent="1"/>
    </xf>
    <xf numFmtId="165" fontId="22" fillId="4" borderId="16" xfId="1" applyNumberFormat="1" applyFont="1" applyFill="1" applyBorder="1" applyAlignment="1">
      <alignment horizontal="right" vertical="center" indent="1"/>
    </xf>
    <xf numFmtId="0" fontId="20" fillId="0" borderId="14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165" fontId="21" fillId="0" borderId="16" xfId="1" applyNumberFormat="1" applyFont="1" applyBorder="1" applyAlignment="1">
      <alignment horizontal="right" vertical="center" indent="1"/>
    </xf>
    <xf numFmtId="165" fontId="22" fillId="4" borderId="16" xfId="3" applyNumberFormat="1" applyFont="1" applyFill="1" applyBorder="1" applyAlignment="1">
      <alignment horizontal="right" vertical="center" wrapText="1" indent="1"/>
    </xf>
    <xf numFmtId="165" fontId="22" fillId="0" borderId="16" xfId="1" applyNumberFormat="1" applyFont="1" applyBorder="1" applyAlignment="1">
      <alignment horizontal="right" vertical="center" indent="1"/>
    </xf>
    <xf numFmtId="0" fontId="0" fillId="0" borderId="15" xfId="0" applyBorder="1" applyAlignment="1">
      <alignment vertical="center" wrapText="1"/>
    </xf>
    <xf numFmtId="165" fontId="22" fillId="0" borderId="16" xfId="3" applyNumberFormat="1" applyFont="1" applyFill="1" applyBorder="1" applyAlignment="1">
      <alignment horizontal="right" vertical="center" wrapText="1" indent="1"/>
    </xf>
    <xf numFmtId="166" fontId="22" fillId="0" borderId="16" xfId="1" applyNumberFormat="1" applyFont="1" applyBorder="1" applyAlignment="1">
      <alignment horizontal="right" vertical="center" indent="1"/>
    </xf>
    <xf numFmtId="0" fontId="24" fillId="0" borderId="14" xfId="1" applyFont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left" vertical="center" wrapText="1" indent="4"/>
    </xf>
    <xf numFmtId="165" fontId="26" fillId="5" borderId="16" xfId="1" applyNumberFormat="1" applyFont="1" applyFill="1" applyBorder="1" applyAlignment="1">
      <alignment horizontal="right" vertical="center" indent="1"/>
    </xf>
    <xf numFmtId="0" fontId="23" fillId="4" borderId="15" xfId="0" applyFont="1" applyFill="1" applyBorder="1" applyAlignment="1">
      <alignment vertical="center" wrapText="1"/>
    </xf>
    <xf numFmtId="0" fontId="20" fillId="0" borderId="16" xfId="1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15" fillId="0" borderId="0" xfId="1" applyFont="1" applyAlignment="1">
      <alignment horizontal="left" vertical="center" wrapText="1" indent="1"/>
    </xf>
    <xf numFmtId="165" fontId="15" fillId="0" borderId="0" xfId="1" applyNumberFormat="1" applyFont="1" applyAlignment="1">
      <alignment horizontal="right" vertical="center" indent="1"/>
    </xf>
    <xf numFmtId="165" fontId="2" fillId="0" borderId="0" xfId="1" applyNumberFormat="1" applyFont="1" applyAlignment="1">
      <alignment horizontal="right" vertical="center" indent="1"/>
    </xf>
    <xf numFmtId="0" fontId="0" fillId="4" borderId="15" xfId="0" applyFill="1" applyBorder="1" applyAlignment="1">
      <alignment vertical="center" wrapText="1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164" fontId="27" fillId="0" borderId="0" xfId="1" applyNumberFormat="1" applyFont="1" applyAlignment="1">
      <alignment horizontal="right" vertical="center" wrapText="1" indent="1"/>
    </xf>
    <xf numFmtId="0" fontId="28" fillId="0" borderId="0" xfId="2" applyFont="1" applyAlignment="1">
      <alignment vertical="center"/>
    </xf>
    <xf numFmtId="3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left" vertical="center" wrapText="1"/>
    </xf>
    <xf numFmtId="4" fontId="20" fillId="0" borderId="0" xfId="1" applyNumberFormat="1" applyFont="1" applyAlignment="1">
      <alignment horizontal="right" vertical="center" wrapText="1"/>
    </xf>
    <xf numFmtId="9" fontId="2" fillId="0" borderId="0" xfId="3" applyFont="1" applyAlignment="1">
      <alignment vertical="center"/>
    </xf>
    <xf numFmtId="3" fontId="14" fillId="3" borderId="10" xfId="1" applyNumberFormat="1" applyFont="1" applyFill="1" applyBorder="1" applyAlignment="1">
      <alignment horizontal="center" vertical="center" wrapText="1"/>
    </xf>
    <xf numFmtId="3" fontId="14" fillId="3" borderId="11" xfId="1" applyNumberFormat="1" applyFont="1" applyFill="1" applyBorder="1" applyAlignment="1">
      <alignment horizontal="center" vertical="center" wrapText="1"/>
    </xf>
    <xf numFmtId="0" fontId="16" fillId="0" borderId="12" xfId="2" applyFont="1" applyBorder="1" applyAlignment="1">
      <alignment horizontal="left" vertical="center" wrapText="1" indent="2"/>
    </xf>
    <xf numFmtId="0" fontId="16" fillId="0" borderId="13" xfId="2" applyFont="1" applyBorder="1" applyAlignment="1">
      <alignment horizontal="left" vertical="center" wrapText="1" indent="2"/>
    </xf>
    <xf numFmtId="0" fontId="20" fillId="4" borderId="17" xfId="1" applyFont="1" applyFill="1" applyBorder="1" applyAlignment="1">
      <alignment horizontal="center" vertical="center" wrapText="1"/>
    </xf>
    <xf numFmtId="0" fontId="20" fillId="4" borderId="18" xfId="1" applyFont="1" applyFill="1" applyBorder="1" applyAlignment="1">
      <alignment horizontal="center" vertical="center" wrapText="1"/>
    </xf>
    <xf numFmtId="0" fontId="20" fillId="4" borderId="19" xfId="1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3" fontId="13" fillId="3" borderId="5" xfId="2" applyNumberFormat="1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 wrapText="1"/>
    </xf>
    <xf numFmtId="3" fontId="11" fillId="2" borderId="5" xfId="2" applyNumberFormat="1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3" fontId="12" fillId="2" borderId="3" xfId="2" applyNumberFormat="1" applyFont="1" applyFill="1" applyBorder="1" applyAlignment="1">
      <alignment horizontal="center" vertical="center" wrapText="1"/>
    </xf>
    <xf numFmtId="3" fontId="12" fillId="2" borderId="0" xfId="2" applyNumberFormat="1" applyFont="1" applyFill="1" applyAlignment="1">
      <alignment horizontal="center" vertical="center" wrapText="1"/>
    </xf>
    <xf numFmtId="3" fontId="12" fillId="2" borderId="6" xfId="2" applyNumberFormat="1" applyFont="1" applyFill="1" applyBorder="1" applyAlignment="1">
      <alignment horizontal="center" vertical="center" wrapText="1"/>
    </xf>
    <xf numFmtId="3" fontId="12" fillId="2" borderId="7" xfId="2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72CF2B85-B9A5-4392-8A2F-C8C5E70ACC0F}"/>
    <cellStyle name="Normal_Sheet1" xfId="2" xr:uid="{3ABCC06B-63C7-4793-8603-B2E76D84891A}"/>
    <cellStyle name="Percentagem 2" xfId="3" xr:uid="{EF604731-265B-47E4-9F42-887AF54202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106591</xdr:colOff>
      <xdr:row>0</xdr:row>
      <xdr:rowOff>120196</xdr:rowOff>
    </xdr:from>
    <xdr:to>
      <xdr:col>2</xdr:col>
      <xdr:colOff>3294181</xdr:colOff>
      <xdr:row>3</xdr:row>
      <xdr:rowOff>136071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68002DF4-681D-49B0-8EE6-5C2C1D4D4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20" y="120196"/>
          <a:ext cx="4316982" cy="954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25D7-6ECA-40A6-B7D0-CC79946E9B78}">
  <dimension ref="A1:FU89"/>
  <sheetViews>
    <sheetView showGridLines="0" showZeros="0" tabSelected="1" zoomScale="70" zoomScaleNormal="70" zoomScaleSheetLayoutView="30" workbookViewId="0">
      <selection activeCell="J90" sqref="J90"/>
    </sheetView>
  </sheetViews>
  <sheetFormatPr defaultColWidth="11.140625" defaultRowHeight="12" x14ac:dyDescent="0.25"/>
  <cols>
    <col min="1" max="1" width="0.85546875" style="26" customWidth="1"/>
    <col min="2" max="2" width="16.85546875" style="14" customWidth="1"/>
    <col min="3" max="3" width="81.85546875" style="19" customWidth="1"/>
    <col min="4" max="4" width="19.7109375" style="26" customWidth="1"/>
    <col min="5" max="6" width="18.140625" style="49" customWidth="1"/>
    <col min="7" max="7" width="15.85546875" style="49" customWidth="1"/>
    <col min="8" max="8" width="18.140625" style="49" customWidth="1"/>
    <col min="9" max="9" width="15.85546875" style="49" customWidth="1"/>
    <col min="10" max="10" width="18.140625" style="49" customWidth="1"/>
    <col min="11" max="11" width="15.85546875" style="26" customWidth="1"/>
    <col min="12" max="12" width="18.140625" style="26" customWidth="1"/>
    <col min="13" max="13" width="15.85546875" style="26" customWidth="1"/>
    <col min="14" max="14" width="18.140625" style="26" customWidth="1"/>
    <col min="15" max="16" width="15.85546875" style="26" customWidth="1"/>
    <col min="17" max="18" width="18.140625" style="26" customWidth="1"/>
    <col min="19" max="16384" width="11.140625" style="26"/>
  </cols>
  <sheetData>
    <row r="1" spans="1:21" s="1" customFormat="1" ht="24.95" customHeight="1" x14ac:dyDescent="0.2"/>
    <row r="2" spans="1:21" s="1" customFormat="1" ht="24.95" customHeight="1" x14ac:dyDescent="0.2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21" s="3" customFormat="1" ht="24.95" customHeight="1" x14ac:dyDescent="0.2">
      <c r="B3" s="70" t="s">
        <v>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21" s="3" customFormat="1" ht="15" customHeight="1" x14ac:dyDescent="0.2">
      <c r="B4" s="4"/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7"/>
      <c r="R4" s="7"/>
    </row>
    <row r="5" spans="1:21" s="3" customFormat="1" ht="15" customHeight="1" x14ac:dyDescent="0.2">
      <c r="B5" s="8"/>
      <c r="C5" s="8"/>
      <c r="D5" s="9"/>
      <c r="E5" s="10"/>
      <c r="F5" s="10"/>
      <c r="G5" s="11"/>
      <c r="H5" s="11"/>
      <c r="I5" s="11"/>
      <c r="J5" s="11"/>
      <c r="K5" s="10"/>
      <c r="L5" s="10"/>
      <c r="M5" s="10"/>
      <c r="N5" s="10"/>
      <c r="O5" s="10"/>
      <c r="P5" s="12"/>
      <c r="Q5" s="12"/>
      <c r="R5" s="13" t="s">
        <v>134</v>
      </c>
    </row>
    <row r="6" spans="1:21" s="14" customFormat="1" ht="39.950000000000003" customHeight="1" x14ac:dyDescent="0.25">
      <c r="B6" s="71" t="s">
        <v>2</v>
      </c>
      <c r="C6" s="72"/>
      <c r="D6" s="77" t="s">
        <v>3</v>
      </c>
      <c r="E6" s="77" t="s">
        <v>4</v>
      </c>
      <c r="F6" s="77"/>
      <c r="G6" s="79" t="s">
        <v>5</v>
      </c>
      <c r="H6" s="79"/>
      <c r="I6" s="79" t="s">
        <v>6</v>
      </c>
      <c r="J6" s="79"/>
      <c r="K6" s="81" t="s">
        <v>7</v>
      </c>
      <c r="L6" s="81"/>
      <c r="M6" s="81"/>
      <c r="N6" s="81"/>
      <c r="O6" s="81"/>
      <c r="P6" s="82" t="s">
        <v>8</v>
      </c>
      <c r="Q6" s="83"/>
      <c r="R6" s="83"/>
    </row>
    <row r="7" spans="1:21" s="14" customFormat="1" ht="30" customHeight="1" x14ac:dyDescent="0.25">
      <c r="B7" s="73"/>
      <c r="C7" s="74"/>
      <c r="D7" s="78"/>
      <c r="E7" s="15" t="s">
        <v>9</v>
      </c>
      <c r="F7" s="15" t="s">
        <v>10</v>
      </c>
      <c r="G7" s="80"/>
      <c r="H7" s="80"/>
      <c r="I7" s="80"/>
      <c r="J7" s="80"/>
      <c r="K7" s="69" t="s">
        <v>11</v>
      </c>
      <c r="L7" s="69"/>
      <c r="M7" s="69" t="s">
        <v>12</v>
      </c>
      <c r="N7" s="69"/>
      <c r="O7" s="15" t="s">
        <v>13</v>
      </c>
      <c r="P7" s="84"/>
      <c r="Q7" s="85"/>
      <c r="R7" s="85"/>
    </row>
    <row r="8" spans="1:21" s="14" customFormat="1" ht="45" customHeight="1" x14ac:dyDescent="0.25">
      <c r="B8" s="73"/>
      <c r="C8" s="74"/>
      <c r="D8" s="65" t="s">
        <v>14</v>
      </c>
      <c r="E8" s="65" t="s">
        <v>14</v>
      </c>
      <c r="F8" s="65" t="s">
        <v>14</v>
      </c>
      <c r="G8" s="65" t="s">
        <v>15</v>
      </c>
      <c r="H8" s="67" t="s">
        <v>16</v>
      </c>
      <c r="I8" s="65" t="s">
        <v>15</v>
      </c>
      <c r="J8" s="65" t="s">
        <v>14</v>
      </c>
      <c r="K8" s="65" t="s">
        <v>15</v>
      </c>
      <c r="L8" s="65" t="s">
        <v>14</v>
      </c>
      <c r="M8" s="65" t="s">
        <v>15</v>
      </c>
      <c r="N8" s="65" t="s">
        <v>14</v>
      </c>
      <c r="O8" s="65" t="s">
        <v>15</v>
      </c>
      <c r="P8" s="65" t="s">
        <v>15</v>
      </c>
      <c r="Q8" s="67" t="s">
        <v>17</v>
      </c>
      <c r="R8" s="68" t="s">
        <v>14</v>
      </c>
    </row>
    <row r="9" spans="1:21" s="14" customFormat="1" ht="20.100000000000001" customHeight="1" x14ac:dyDescent="0.25">
      <c r="B9" s="73"/>
      <c r="C9" s="74"/>
      <c r="D9" s="65"/>
      <c r="E9" s="65"/>
      <c r="F9" s="65"/>
      <c r="G9" s="65"/>
      <c r="H9" s="67"/>
      <c r="I9" s="65"/>
      <c r="J9" s="65"/>
      <c r="K9" s="65"/>
      <c r="L9" s="65"/>
      <c r="M9" s="65"/>
      <c r="N9" s="65"/>
      <c r="O9" s="65"/>
      <c r="P9" s="65"/>
      <c r="Q9" s="67"/>
      <c r="R9" s="68"/>
    </row>
    <row r="10" spans="1:21" s="14" customFormat="1" ht="20.100000000000001" customHeight="1" x14ac:dyDescent="0.25">
      <c r="B10" s="75"/>
      <c r="C10" s="76"/>
      <c r="D10" s="16" t="s">
        <v>18</v>
      </c>
      <c r="E10" s="58" t="s">
        <v>18</v>
      </c>
      <c r="F10" s="58"/>
      <c r="G10" s="66"/>
      <c r="H10" s="16" t="s">
        <v>18</v>
      </c>
      <c r="I10" s="66"/>
      <c r="J10" s="16" t="s">
        <v>18</v>
      </c>
      <c r="K10" s="66"/>
      <c r="L10" s="16" t="s">
        <v>18</v>
      </c>
      <c r="M10" s="66"/>
      <c r="N10" s="16" t="s">
        <v>18</v>
      </c>
      <c r="O10" s="66"/>
      <c r="P10" s="66"/>
      <c r="Q10" s="58" t="s">
        <v>18</v>
      </c>
      <c r="R10" s="59"/>
    </row>
    <row r="11" spans="1:21" s="14" customFormat="1" ht="5.0999999999999996" customHeight="1" thickBot="1" x14ac:dyDescent="0.3">
      <c r="B11" s="17"/>
      <c r="C11" s="17"/>
      <c r="E11" s="18"/>
      <c r="F11" s="18"/>
      <c r="G11" s="18"/>
      <c r="H11" s="18"/>
      <c r="I11" s="18"/>
      <c r="J11" s="18"/>
    </row>
    <row r="12" spans="1:21" s="19" customFormat="1" ht="35.1" customHeight="1" thickTop="1" thickBot="1" x14ac:dyDescent="0.3">
      <c r="B12" s="60" t="s">
        <v>19</v>
      </c>
      <c r="C12" s="61"/>
      <c r="D12" s="20">
        <f>D14+D21+D37+D49+D60+D69+D77+D78+D75+D71+D72+D73+D65+D67+D63</f>
        <v>5728859.5995860295</v>
      </c>
      <c r="E12" s="20">
        <f t="shared" ref="E12:R12" si="0">E14+E21+E37+E49+E60+E69+E77+E78+E75+E71+E72+E73+E65+E67+E63</f>
        <v>585940.49678999977</v>
      </c>
      <c r="F12" s="20">
        <f t="shared" si="0"/>
        <v>7577508.8945715697</v>
      </c>
      <c r="G12" s="20">
        <f>G14+G21+G37+G49+G60+G69+G77+G78+G75+G71+G72+G73+G65+G67+G63</f>
        <v>91806</v>
      </c>
      <c r="H12" s="20">
        <f>H14+H21+H37+H49+H60+H69+H77+H78+H75+H71+H72+H73+H65+H67+H63</f>
        <v>11679378.172689999</v>
      </c>
      <c r="I12" s="20">
        <f t="shared" si="0"/>
        <v>91759</v>
      </c>
      <c r="J12" s="20">
        <f t="shared" si="0"/>
        <v>3598227.2027699994</v>
      </c>
      <c r="K12" s="20">
        <f t="shared" si="0"/>
        <v>90554</v>
      </c>
      <c r="L12" s="20">
        <f t="shared" si="0"/>
        <v>3600057.0986100002</v>
      </c>
      <c r="M12" s="20">
        <f t="shared" si="0"/>
        <v>47408</v>
      </c>
      <c r="N12" s="20">
        <f t="shared" si="0"/>
        <v>3018500.5242899996</v>
      </c>
      <c r="O12" s="20">
        <f t="shared" si="0"/>
        <v>22567</v>
      </c>
      <c r="P12" s="20">
        <f t="shared" si="0"/>
        <v>47384</v>
      </c>
      <c r="Q12" s="20">
        <f t="shared" si="0"/>
        <v>4896217.9589400003</v>
      </c>
      <c r="R12" s="20">
        <f t="shared" si="0"/>
        <v>3020388.0996200005</v>
      </c>
      <c r="S12" s="21"/>
      <c r="T12" s="21"/>
      <c r="U12" s="21"/>
    </row>
    <row r="13" spans="1:21" s="19" customFormat="1" ht="5.0999999999999996" customHeight="1" thickTop="1" x14ac:dyDescent="0.25">
      <c r="B13" s="22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5"/>
    </row>
    <row r="14" spans="1:21" ht="30" customHeight="1" x14ac:dyDescent="0.25">
      <c r="B14" s="27" t="s">
        <v>20</v>
      </c>
      <c r="C14" s="28" t="s">
        <v>21</v>
      </c>
      <c r="D14" s="29">
        <f t="shared" ref="D14:R14" si="1">SUM(D15:D20)</f>
        <v>62275.373039874634</v>
      </c>
      <c r="E14" s="30">
        <f t="shared" si="1"/>
        <v>11236.845499999999</v>
      </c>
      <c r="F14" s="30">
        <f t="shared" si="1"/>
        <v>86634.240309999994</v>
      </c>
      <c r="G14" s="30">
        <f t="shared" si="1"/>
        <v>1990</v>
      </c>
      <c r="H14" s="30">
        <f t="shared" si="1"/>
        <v>170127.19122000001</v>
      </c>
      <c r="I14" s="30">
        <f t="shared" si="1"/>
        <v>1990</v>
      </c>
      <c r="J14" s="30">
        <f t="shared" si="1"/>
        <v>102235.48206999998</v>
      </c>
      <c r="K14" s="30">
        <f t="shared" si="1"/>
        <v>1990</v>
      </c>
      <c r="L14" s="30">
        <f t="shared" si="1"/>
        <v>102235.48206999998</v>
      </c>
      <c r="M14" s="30">
        <f t="shared" si="1"/>
        <v>1246</v>
      </c>
      <c r="N14" s="30">
        <f t="shared" si="1"/>
        <v>65108.712299999999</v>
      </c>
      <c r="O14" s="30">
        <f t="shared" si="1"/>
        <v>63</v>
      </c>
      <c r="P14" s="30">
        <f t="shared" si="1"/>
        <v>1245</v>
      </c>
      <c r="Q14" s="30">
        <f t="shared" si="1"/>
        <v>85613.361049999978</v>
      </c>
      <c r="R14" s="30">
        <f t="shared" si="1"/>
        <v>65155.67222</v>
      </c>
    </row>
    <row r="15" spans="1:21" ht="30" customHeight="1" x14ac:dyDescent="0.25">
      <c r="B15" s="31" t="s">
        <v>22</v>
      </c>
      <c r="C15" s="32" t="s">
        <v>23</v>
      </c>
      <c r="D15" s="33">
        <v>32806.676791529244</v>
      </c>
      <c r="E15" s="33">
        <v>9842.2575400000005</v>
      </c>
      <c r="F15" s="33">
        <v>30432</v>
      </c>
      <c r="G15" s="33">
        <v>1362</v>
      </c>
      <c r="H15" s="33">
        <v>72990.692559999996</v>
      </c>
      <c r="I15" s="33">
        <v>1362</v>
      </c>
      <c r="J15" s="33">
        <v>47511.749400000001</v>
      </c>
      <c r="K15" s="33">
        <v>1362</v>
      </c>
      <c r="L15" s="33">
        <v>47511.749400000001</v>
      </c>
      <c r="M15" s="33">
        <v>856</v>
      </c>
      <c r="N15" s="33">
        <v>28546.99424</v>
      </c>
      <c r="O15" s="33">
        <v>3</v>
      </c>
      <c r="P15" s="33">
        <v>854</v>
      </c>
      <c r="Q15" s="33">
        <v>38121.132659999996</v>
      </c>
      <c r="R15" s="33">
        <v>28563.572039999999</v>
      </c>
    </row>
    <row r="16" spans="1:21" ht="30" customHeight="1" x14ac:dyDescent="0.25">
      <c r="B16" s="31" t="s">
        <v>24</v>
      </c>
      <c r="C16" s="32" t="s">
        <v>25</v>
      </c>
      <c r="D16" s="33">
        <v>896.22084999999993</v>
      </c>
      <c r="E16" s="33">
        <v>0</v>
      </c>
      <c r="F16" s="33">
        <v>7750</v>
      </c>
      <c r="G16" s="33">
        <v>189</v>
      </c>
      <c r="H16" s="33">
        <v>31155.95421</v>
      </c>
      <c r="I16" s="33">
        <v>189</v>
      </c>
      <c r="J16" s="33">
        <v>22135.201370000002</v>
      </c>
      <c r="K16" s="33">
        <v>189</v>
      </c>
      <c r="L16" s="33">
        <v>22135.201369999999</v>
      </c>
      <c r="M16" s="33">
        <v>26</v>
      </c>
      <c r="N16" s="33">
        <v>3973.18676</v>
      </c>
      <c r="O16" s="33">
        <v>32</v>
      </c>
      <c r="P16" s="33">
        <v>26</v>
      </c>
      <c r="Q16" s="33">
        <v>4727.5325599999996</v>
      </c>
      <c r="R16" s="33">
        <v>3973.1829199999997</v>
      </c>
    </row>
    <row r="17" spans="2:18" ht="30" customHeight="1" x14ac:dyDescent="0.25">
      <c r="B17" s="31" t="s">
        <v>26</v>
      </c>
      <c r="C17" s="32" t="s">
        <v>27</v>
      </c>
      <c r="D17" s="33">
        <v>10192.134477047919</v>
      </c>
      <c r="E17" s="33">
        <v>515.18284000000006</v>
      </c>
      <c r="F17" s="33">
        <v>16602.240310000001</v>
      </c>
      <c r="G17" s="33">
        <v>114</v>
      </c>
      <c r="H17" s="33">
        <v>29849.61594</v>
      </c>
      <c r="I17" s="33">
        <v>114</v>
      </c>
      <c r="J17" s="33">
        <v>12125.496389999998</v>
      </c>
      <c r="K17" s="33">
        <v>114</v>
      </c>
      <c r="L17" s="33">
        <v>12125.496389999998</v>
      </c>
      <c r="M17" s="33">
        <v>87</v>
      </c>
      <c r="N17" s="33">
        <v>12125.496389999998</v>
      </c>
      <c r="O17" s="33">
        <v>27</v>
      </c>
      <c r="P17" s="33">
        <v>87</v>
      </c>
      <c r="Q17" s="33">
        <v>16260.99574</v>
      </c>
      <c r="R17" s="33">
        <v>12120.508330000001</v>
      </c>
    </row>
    <row r="18" spans="2:18" ht="30" customHeight="1" x14ac:dyDescent="0.25">
      <c r="B18" s="31" t="s">
        <v>28</v>
      </c>
      <c r="C18" s="32" t="s">
        <v>29</v>
      </c>
      <c r="D18" s="33">
        <v>10791.846538292099</v>
      </c>
      <c r="E18" s="33">
        <v>251.65222000000034</v>
      </c>
      <c r="F18" s="33">
        <v>16850</v>
      </c>
      <c r="G18" s="33">
        <v>116</v>
      </c>
      <c r="H18" s="33">
        <v>20913.08397</v>
      </c>
      <c r="I18" s="33">
        <v>116</v>
      </c>
      <c r="J18" s="33">
        <v>12114.659449999999</v>
      </c>
      <c r="K18" s="33">
        <v>116</v>
      </c>
      <c r="L18" s="33">
        <v>12114.659449999999</v>
      </c>
      <c r="M18" s="33">
        <v>69</v>
      </c>
      <c r="N18" s="33">
        <v>12114.659449999999</v>
      </c>
      <c r="O18" s="33">
        <v>0</v>
      </c>
      <c r="P18" s="33">
        <v>69</v>
      </c>
      <c r="Q18" s="33">
        <v>12114.659449999999</v>
      </c>
      <c r="R18" s="33">
        <v>12114.659449999999</v>
      </c>
    </row>
    <row r="19" spans="2:18" ht="30" customHeight="1" x14ac:dyDescent="0.25">
      <c r="B19" s="31" t="s">
        <v>30</v>
      </c>
      <c r="C19" s="32" t="s">
        <v>31</v>
      </c>
      <c r="D19" s="33">
        <v>7573.2939130053728</v>
      </c>
      <c r="E19" s="33">
        <v>627.75289999999995</v>
      </c>
      <c r="F19" s="33">
        <v>13500</v>
      </c>
      <c r="G19" s="33">
        <v>208</v>
      </c>
      <c r="H19" s="33">
        <v>15183.066999999999</v>
      </c>
      <c r="I19" s="33">
        <v>208</v>
      </c>
      <c r="J19" s="33">
        <v>8322.2921600000009</v>
      </c>
      <c r="K19" s="33">
        <v>208</v>
      </c>
      <c r="L19" s="33">
        <v>8322.2921600000009</v>
      </c>
      <c r="M19" s="33">
        <v>207</v>
      </c>
      <c r="N19" s="33">
        <v>8322.2921600000009</v>
      </c>
      <c r="O19" s="33">
        <v>1</v>
      </c>
      <c r="P19" s="33">
        <v>208</v>
      </c>
      <c r="Q19" s="33">
        <v>14354.2631</v>
      </c>
      <c r="R19" s="33">
        <v>8357.6663200000003</v>
      </c>
    </row>
    <row r="20" spans="2:18" ht="30" customHeight="1" x14ac:dyDescent="0.25">
      <c r="B20" s="31" t="s">
        <v>32</v>
      </c>
      <c r="C20" s="32" t="s">
        <v>33</v>
      </c>
      <c r="D20" s="33">
        <v>15.200470000000001</v>
      </c>
      <c r="E20" s="33">
        <v>0</v>
      </c>
      <c r="F20" s="33">
        <v>1500</v>
      </c>
      <c r="G20" s="33">
        <v>1</v>
      </c>
      <c r="H20" s="33">
        <v>34.777540000000002</v>
      </c>
      <c r="I20" s="33">
        <v>1</v>
      </c>
      <c r="J20" s="33">
        <v>26.083299999999998</v>
      </c>
      <c r="K20" s="33">
        <v>1</v>
      </c>
      <c r="L20" s="33">
        <v>26.083299999999998</v>
      </c>
      <c r="M20" s="33">
        <v>1</v>
      </c>
      <c r="N20" s="33">
        <v>26.083299999999998</v>
      </c>
      <c r="O20" s="33">
        <v>0</v>
      </c>
      <c r="P20" s="33">
        <v>1</v>
      </c>
      <c r="Q20" s="33">
        <v>34.777540000000002</v>
      </c>
      <c r="R20" s="33">
        <v>26.083159999999999</v>
      </c>
    </row>
    <row r="21" spans="2:18" ht="30" customHeight="1" x14ac:dyDescent="0.25">
      <c r="B21" s="27" t="s">
        <v>34</v>
      </c>
      <c r="C21" s="28" t="s">
        <v>35</v>
      </c>
      <c r="D21" s="29">
        <f t="shared" ref="D21:R21" si="2">SUM(D22:D36)</f>
        <v>1727068.3139220274</v>
      </c>
      <c r="E21" s="30">
        <f t="shared" si="2"/>
        <v>326041.65991999977</v>
      </c>
      <c r="F21" s="30">
        <f t="shared" si="2"/>
        <v>3003337.6557499995</v>
      </c>
      <c r="G21" s="30">
        <f t="shared" si="2"/>
        <v>61817</v>
      </c>
      <c r="H21" s="30">
        <f t="shared" si="2"/>
        <v>9490197.1707199998</v>
      </c>
      <c r="I21" s="30">
        <f t="shared" si="2"/>
        <v>61791</v>
      </c>
      <c r="J21" s="30">
        <f t="shared" si="2"/>
        <v>2477765.3038499998</v>
      </c>
      <c r="K21" s="34">
        <f t="shared" si="2"/>
        <v>60602</v>
      </c>
      <c r="L21" s="34">
        <f t="shared" si="2"/>
        <v>2468514.8572200001</v>
      </c>
      <c r="M21" s="34">
        <f t="shared" si="2"/>
        <v>29910</v>
      </c>
      <c r="N21" s="34">
        <f t="shared" si="2"/>
        <v>1996347.1418499998</v>
      </c>
      <c r="O21" s="34">
        <f t="shared" si="2"/>
        <v>15662</v>
      </c>
      <c r="P21" s="34">
        <f t="shared" si="2"/>
        <v>29950</v>
      </c>
      <c r="Q21" s="34">
        <f t="shared" si="2"/>
        <v>3564829.2938399999</v>
      </c>
      <c r="R21" s="34">
        <f t="shared" si="2"/>
        <v>1998608.6905199999</v>
      </c>
    </row>
    <row r="22" spans="2:18" ht="30" customHeight="1" x14ac:dyDescent="0.25">
      <c r="B22" s="31" t="s">
        <v>36</v>
      </c>
      <c r="C22" s="32" t="s">
        <v>37</v>
      </c>
      <c r="D22" s="33">
        <v>124500.65877218354</v>
      </c>
      <c r="E22" s="35">
        <v>8052.2620999999999</v>
      </c>
      <c r="F22" s="35">
        <v>289080</v>
      </c>
      <c r="G22" s="35">
        <v>12512</v>
      </c>
      <c r="H22" s="35">
        <v>328440</v>
      </c>
      <c r="I22" s="35">
        <v>12518</v>
      </c>
      <c r="J22" s="35">
        <v>132421.25</v>
      </c>
      <c r="K22" s="35">
        <v>12832</v>
      </c>
      <c r="L22" s="35">
        <v>130047.5</v>
      </c>
      <c r="M22" s="35">
        <v>4386</v>
      </c>
      <c r="N22" s="35">
        <v>121042.5</v>
      </c>
      <c r="O22" s="35">
        <v>5333</v>
      </c>
      <c r="P22" s="35">
        <v>4410</v>
      </c>
      <c r="Q22" s="35">
        <v>121616.25</v>
      </c>
      <c r="R22" s="35">
        <v>121616.25</v>
      </c>
    </row>
    <row r="23" spans="2:18" ht="30" customHeight="1" x14ac:dyDescent="0.25">
      <c r="B23" s="31" t="s">
        <v>38</v>
      </c>
      <c r="C23" s="36" t="s">
        <v>39</v>
      </c>
      <c r="D23" s="33">
        <v>90803.155613980896</v>
      </c>
      <c r="E23" s="35">
        <v>0</v>
      </c>
      <c r="F23" s="35">
        <v>158249.57303999999</v>
      </c>
      <c r="G23" s="35">
        <v>5384</v>
      </c>
      <c r="H23" s="35">
        <v>1185641.9081300003</v>
      </c>
      <c r="I23" s="35">
        <v>5376</v>
      </c>
      <c r="J23" s="35">
        <v>168570.18026999998</v>
      </c>
      <c r="K23" s="35">
        <v>3886</v>
      </c>
      <c r="L23" s="35">
        <v>162025.66331999999</v>
      </c>
      <c r="M23" s="35">
        <v>1741</v>
      </c>
      <c r="N23" s="35">
        <v>144020.70389</v>
      </c>
      <c r="O23" s="35">
        <v>1088</v>
      </c>
      <c r="P23" s="35">
        <v>1744</v>
      </c>
      <c r="Q23" s="35">
        <v>284412.57731000002</v>
      </c>
      <c r="R23" s="35">
        <v>143214.11517999999</v>
      </c>
    </row>
    <row r="24" spans="2:18" ht="30" customHeight="1" x14ac:dyDescent="0.25">
      <c r="B24" s="31" t="s">
        <v>40</v>
      </c>
      <c r="C24" s="32" t="s">
        <v>41</v>
      </c>
      <c r="D24" s="33">
        <v>737257.66097677709</v>
      </c>
      <c r="E24" s="35">
        <v>179003.71557999979</v>
      </c>
      <c r="F24" s="35">
        <v>1100523.6803899999</v>
      </c>
      <c r="G24" s="35">
        <v>16685</v>
      </c>
      <c r="H24" s="35">
        <v>4645925.5414899988</v>
      </c>
      <c r="I24" s="35">
        <v>16679</v>
      </c>
      <c r="J24" s="35">
        <v>909993.37094000028</v>
      </c>
      <c r="K24" s="35">
        <v>16673</v>
      </c>
      <c r="L24" s="35">
        <v>909765.93549000006</v>
      </c>
      <c r="M24" s="37">
        <v>7925</v>
      </c>
      <c r="N24" s="37">
        <v>726144.87896</v>
      </c>
      <c r="O24" s="37">
        <v>3969</v>
      </c>
      <c r="P24" s="37">
        <v>7994</v>
      </c>
      <c r="Q24" s="37">
        <v>1583770.88213</v>
      </c>
      <c r="R24" s="37">
        <v>729082.81504000002</v>
      </c>
    </row>
    <row r="25" spans="2:18" ht="30" customHeight="1" x14ac:dyDescent="0.25">
      <c r="B25" s="31" t="s">
        <v>42</v>
      </c>
      <c r="C25" s="32" t="s">
        <v>43</v>
      </c>
      <c r="D25" s="33">
        <v>143022.62558185519</v>
      </c>
      <c r="E25" s="35">
        <v>4044.6960799999965</v>
      </c>
      <c r="F25" s="35">
        <v>208545.60709</v>
      </c>
      <c r="G25" s="35">
        <v>20356</v>
      </c>
      <c r="H25" s="35">
        <v>561166.50864999997</v>
      </c>
      <c r="I25" s="35">
        <v>20352</v>
      </c>
      <c r="J25" s="35">
        <v>152671.08162000001</v>
      </c>
      <c r="K25" s="35">
        <v>20351</v>
      </c>
      <c r="L25" s="35">
        <v>152649.21162000002</v>
      </c>
      <c r="M25" s="35">
        <v>11180</v>
      </c>
      <c r="N25" s="35">
        <v>150715.79105000003</v>
      </c>
      <c r="O25" s="35">
        <v>3409</v>
      </c>
      <c r="P25" s="35">
        <v>11206</v>
      </c>
      <c r="Q25" s="35">
        <v>245132.98627000002</v>
      </c>
      <c r="R25" s="35">
        <v>150984.42822999999</v>
      </c>
    </row>
    <row r="26" spans="2:18" ht="30" customHeight="1" x14ac:dyDescent="0.25">
      <c r="B26" s="31" t="s">
        <v>44</v>
      </c>
      <c r="C26" s="36" t="s">
        <v>45</v>
      </c>
      <c r="D26" s="33">
        <v>198449.055010126</v>
      </c>
      <c r="E26" s="35">
        <v>55899.764589999999</v>
      </c>
      <c r="F26" s="35">
        <v>232562.85399999999</v>
      </c>
      <c r="G26" s="35">
        <v>1050</v>
      </c>
      <c r="H26" s="35">
        <v>1224630.1881400004</v>
      </c>
      <c r="I26" s="35">
        <v>1049</v>
      </c>
      <c r="J26" s="35">
        <v>208909.49909000003</v>
      </c>
      <c r="K26" s="35">
        <v>1049</v>
      </c>
      <c r="L26" s="35">
        <v>208909.49909000003</v>
      </c>
      <c r="M26" s="35">
        <v>618</v>
      </c>
      <c r="N26" s="35">
        <v>168239.08304000003</v>
      </c>
      <c r="O26" s="35">
        <v>281</v>
      </c>
      <c r="P26" s="35">
        <v>621</v>
      </c>
      <c r="Q26" s="35">
        <v>520293.91396000003</v>
      </c>
      <c r="R26" s="35">
        <v>169092.51538</v>
      </c>
    </row>
    <row r="27" spans="2:18" ht="30" customHeight="1" x14ac:dyDescent="0.25">
      <c r="B27" s="31" t="s">
        <v>46</v>
      </c>
      <c r="C27" s="36" t="s">
        <v>47</v>
      </c>
      <c r="D27" s="33">
        <v>20951.918523034834</v>
      </c>
      <c r="E27" s="35">
        <v>0</v>
      </c>
      <c r="F27" s="35">
        <v>49000</v>
      </c>
      <c r="G27" s="35">
        <v>640</v>
      </c>
      <c r="H27" s="35">
        <v>63896.277200000004</v>
      </c>
      <c r="I27" s="35">
        <v>640</v>
      </c>
      <c r="J27" s="35">
        <v>21841.595759999993</v>
      </c>
      <c r="K27" s="35">
        <v>640</v>
      </c>
      <c r="L27" s="35">
        <v>21841.595759999993</v>
      </c>
      <c r="M27" s="35">
        <v>384</v>
      </c>
      <c r="N27" s="35">
        <v>21841.595759999993</v>
      </c>
      <c r="O27" s="35">
        <v>256</v>
      </c>
      <c r="P27" s="35">
        <v>384</v>
      </c>
      <c r="Q27" s="35">
        <v>39010.739159999997</v>
      </c>
      <c r="R27" s="35">
        <v>21841.593509999999</v>
      </c>
    </row>
    <row r="28" spans="2:18" ht="30" customHeight="1" x14ac:dyDescent="0.25">
      <c r="B28" s="31" t="s">
        <v>48</v>
      </c>
      <c r="C28" s="32" t="s">
        <v>49</v>
      </c>
      <c r="D28" s="33">
        <v>117591.64987806714</v>
      </c>
      <c r="E28" s="35">
        <v>57221.933479999992</v>
      </c>
      <c r="F28" s="35">
        <v>259429.82695999998</v>
      </c>
      <c r="G28" s="35">
        <v>25</v>
      </c>
      <c r="H28" s="35">
        <v>315495.23644999997</v>
      </c>
      <c r="I28" s="35">
        <v>25</v>
      </c>
      <c r="J28" s="35">
        <v>268033.35597999993</v>
      </c>
      <c r="K28" s="35">
        <v>25</v>
      </c>
      <c r="L28" s="35">
        <v>268033.35597999993</v>
      </c>
      <c r="M28" s="35">
        <v>19</v>
      </c>
      <c r="N28" s="35">
        <v>268033.35597999993</v>
      </c>
      <c r="O28" s="35">
        <v>6</v>
      </c>
      <c r="P28" s="35">
        <v>19</v>
      </c>
      <c r="Q28" s="35">
        <v>269431.14438000001</v>
      </c>
      <c r="R28" s="35">
        <v>268033.35556</v>
      </c>
    </row>
    <row r="29" spans="2:18" ht="30" customHeight="1" x14ac:dyDescent="0.25">
      <c r="B29" s="31" t="s">
        <v>50</v>
      </c>
      <c r="C29" s="32" t="s">
        <v>51</v>
      </c>
      <c r="D29" s="33">
        <v>188029.82073000001</v>
      </c>
      <c r="E29" s="35">
        <v>13991.4406</v>
      </c>
      <c r="F29" s="35">
        <v>381401.53905000002</v>
      </c>
      <c r="G29" s="35">
        <v>492</v>
      </c>
      <c r="H29" s="35">
        <v>648973.82040999993</v>
      </c>
      <c r="I29" s="35">
        <v>492</v>
      </c>
      <c r="J29" s="35">
        <v>481993.28609000001</v>
      </c>
      <c r="K29" s="35">
        <v>492</v>
      </c>
      <c r="L29" s="35">
        <v>481993.28608999995</v>
      </c>
      <c r="M29" s="35">
        <v>312</v>
      </c>
      <c r="N29" s="35">
        <v>267503.00120999996</v>
      </c>
      <c r="O29" s="35">
        <v>80</v>
      </c>
      <c r="P29" s="35">
        <v>316</v>
      </c>
      <c r="Q29" s="35">
        <v>271928.60887</v>
      </c>
      <c r="R29" s="35">
        <v>268454.6153</v>
      </c>
    </row>
    <row r="30" spans="2:18" ht="30" customHeight="1" x14ac:dyDescent="0.25">
      <c r="B30" s="31" t="s">
        <v>52</v>
      </c>
      <c r="C30" s="32" t="s">
        <v>53</v>
      </c>
      <c r="D30" s="33">
        <v>8009.548501027848</v>
      </c>
      <c r="E30" s="35">
        <v>1276.9929899999997</v>
      </c>
      <c r="F30" s="35">
        <v>26673.059000000001</v>
      </c>
      <c r="G30" s="35">
        <v>3</v>
      </c>
      <c r="H30" s="35">
        <v>21887.088660000001</v>
      </c>
      <c r="I30" s="35">
        <v>3</v>
      </c>
      <c r="J30" s="35">
        <v>20970.766179999999</v>
      </c>
      <c r="K30" s="35">
        <v>3</v>
      </c>
      <c r="L30" s="35">
        <v>20970.766179999999</v>
      </c>
      <c r="M30" s="35">
        <v>3</v>
      </c>
      <c r="N30" s="35">
        <v>20970.766179999999</v>
      </c>
      <c r="O30" s="35">
        <v>0</v>
      </c>
      <c r="P30" s="35">
        <v>3</v>
      </c>
      <c r="Q30" s="35">
        <v>20970.765589999999</v>
      </c>
      <c r="R30" s="35">
        <v>20970.765589999999</v>
      </c>
    </row>
    <row r="31" spans="2:18" ht="30" customHeight="1" x14ac:dyDescent="0.25">
      <c r="B31" s="31" t="s">
        <v>54</v>
      </c>
      <c r="C31" s="32" t="s">
        <v>55</v>
      </c>
      <c r="D31" s="33">
        <v>5093.7031390477268</v>
      </c>
      <c r="E31" s="35">
        <v>1777.6549600000001</v>
      </c>
      <c r="F31" s="35">
        <v>16043.201720000001</v>
      </c>
      <c r="G31" s="35">
        <v>33</v>
      </c>
      <c r="H31" s="35">
        <v>33009.289830000002</v>
      </c>
      <c r="I31" s="35">
        <v>33</v>
      </c>
      <c r="J31" s="35">
        <v>4047.1725999999994</v>
      </c>
      <c r="K31" s="35">
        <v>33</v>
      </c>
      <c r="L31" s="35">
        <v>4047.1725999999994</v>
      </c>
      <c r="M31" s="35">
        <v>14</v>
      </c>
      <c r="N31" s="35">
        <v>4047.1725999999994</v>
      </c>
      <c r="O31" s="35">
        <v>19</v>
      </c>
      <c r="P31" s="35">
        <v>14</v>
      </c>
      <c r="Q31" s="35">
        <v>9156.1485199999988</v>
      </c>
      <c r="R31" s="35">
        <v>4047.1712799999996</v>
      </c>
    </row>
    <row r="32" spans="2:18" ht="30" customHeight="1" x14ac:dyDescent="0.25">
      <c r="B32" s="31" t="s">
        <v>56</v>
      </c>
      <c r="C32" s="32" t="s">
        <v>57</v>
      </c>
      <c r="D32" s="33">
        <v>46300.8853958818</v>
      </c>
      <c r="E32" s="35">
        <v>3446.0883100000001</v>
      </c>
      <c r="F32" s="35">
        <v>74678.314500000008</v>
      </c>
      <c r="G32" s="35">
        <v>583</v>
      </c>
      <c r="H32" s="35">
        <v>338140.40354000014</v>
      </c>
      <c r="I32" s="35">
        <v>582</v>
      </c>
      <c r="J32" s="35">
        <v>59713.169739999998</v>
      </c>
      <c r="K32" s="35">
        <v>582</v>
      </c>
      <c r="L32" s="35">
        <v>59713.169739999998</v>
      </c>
      <c r="M32" s="35">
        <v>306</v>
      </c>
      <c r="N32" s="35">
        <v>55270.591829999998</v>
      </c>
      <c r="O32" s="35">
        <v>207</v>
      </c>
      <c r="P32" s="35">
        <v>305</v>
      </c>
      <c r="Q32" s="35">
        <v>136126.03593000001</v>
      </c>
      <c r="R32" s="35">
        <v>55234.459299999995</v>
      </c>
    </row>
    <row r="33" spans="2:18" ht="30" customHeight="1" x14ac:dyDescent="0.25">
      <c r="B33" s="31" t="s">
        <v>58</v>
      </c>
      <c r="C33" s="32" t="s">
        <v>59</v>
      </c>
      <c r="D33" s="33">
        <v>2998.1687058823527</v>
      </c>
      <c r="E33" s="35">
        <v>0</v>
      </c>
      <c r="F33" s="35">
        <v>14000</v>
      </c>
      <c r="G33" s="35">
        <v>8</v>
      </c>
      <c r="H33" s="35">
        <v>4506.7583700000005</v>
      </c>
      <c r="I33" s="35">
        <v>8</v>
      </c>
      <c r="J33" s="35">
        <v>3200</v>
      </c>
      <c r="K33" s="35">
        <v>8</v>
      </c>
      <c r="L33" s="35">
        <v>3200</v>
      </c>
      <c r="M33" s="35">
        <v>8</v>
      </c>
      <c r="N33" s="35">
        <v>3200</v>
      </c>
      <c r="O33" s="35">
        <v>0</v>
      </c>
      <c r="P33" s="35">
        <v>8</v>
      </c>
      <c r="Q33" s="35">
        <v>3200</v>
      </c>
      <c r="R33" s="35">
        <v>3200</v>
      </c>
    </row>
    <row r="34" spans="2:18" ht="30" customHeight="1" x14ac:dyDescent="0.25">
      <c r="B34" s="31" t="s">
        <v>60</v>
      </c>
      <c r="C34" s="36" t="s">
        <v>61</v>
      </c>
      <c r="D34" s="33">
        <v>422.51407606122308</v>
      </c>
      <c r="E34" s="35">
        <v>0</v>
      </c>
      <c r="F34" s="35">
        <v>2200</v>
      </c>
      <c r="G34" s="35">
        <v>4</v>
      </c>
      <c r="H34" s="35">
        <v>1620.75756</v>
      </c>
      <c r="I34" s="35">
        <v>4</v>
      </c>
      <c r="J34" s="35">
        <v>581.23180000000002</v>
      </c>
      <c r="K34" s="35">
        <v>4</v>
      </c>
      <c r="L34" s="35">
        <v>581.23180000000002</v>
      </c>
      <c r="M34" s="35">
        <v>4</v>
      </c>
      <c r="N34" s="35">
        <v>581.23180000000002</v>
      </c>
      <c r="O34" s="35">
        <v>0</v>
      </c>
      <c r="P34" s="35">
        <v>4</v>
      </c>
      <c r="Q34" s="35">
        <v>1162.4622099999999</v>
      </c>
      <c r="R34" s="35">
        <v>581.23068999999998</v>
      </c>
    </row>
    <row r="35" spans="2:18" ht="30" customHeight="1" x14ac:dyDescent="0.25">
      <c r="B35" s="31" t="s">
        <v>62</v>
      </c>
      <c r="C35" s="32" t="s">
        <v>63</v>
      </c>
      <c r="D35" s="33">
        <v>1720.4692924483513</v>
      </c>
      <c r="E35" s="35">
        <v>0</v>
      </c>
      <c r="F35" s="35">
        <v>6000</v>
      </c>
      <c r="G35" s="35">
        <v>54</v>
      </c>
      <c r="H35" s="35">
        <v>5228.4195399999999</v>
      </c>
      <c r="I35" s="35">
        <v>54</v>
      </c>
      <c r="J35" s="35">
        <v>2047.53961</v>
      </c>
      <c r="K35" s="35">
        <v>54</v>
      </c>
      <c r="L35" s="35">
        <v>2047.53961</v>
      </c>
      <c r="M35" s="35">
        <v>40</v>
      </c>
      <c r="N35" s="35">
        <v>2047.53961</v>
      </c>
      <c r="O35" s="35">
        <v>14</v>
      </c>
      <c r="P35" s="35">
        <v>41</v>
      </c>
      <c r="Q35" s="35">
        <v>2659.4221200000002</v>
      </c>
      <c r="R35" s="35">
        <v>2127.5345200000002</v>
      </c>
    </row>
    <row r="36" spans="2:18" ht="30" customHeight="1" x14ac:dyDescent="0.25">
      <c r="B36" s="31" t="s">
        <v>64</v>
      </c>
      <c r="C36" s="32" t="s">
        <v>65</v>
      </c>
      <c r="D36" s="33">
        <v>41916.47972565364</v>
      </c>
      <c r="E36" s="35">
        <v>1327.1112299999998</v>
      </c>
      <c r="F36" s="35">
        <v>184950</v>
      </c>
      <c r="G36" s="35">
        <v>3988</v>
      </c>
      <c r="H36" s="35">
        <v>111634.97274999997</v>
      </c>
      <c r="I36" s="35">
        <v>3976</v>
      </c>
      <c r="J36" s="35">
        <v>42771.804170000003</v>
      </c>
      <c r="K36" s="35">
        <v>3970</v>
      </c>
      <c r="L36" s="35">
        <v>42688.929939999995</v>
      </c>
      <c r="M36" s="35">
        <v>2970</v>
      </c>
      <c r="N36" s="35">
        <v>42688.929939999995</v>
      </c>
      <c r="O36" s="35">
        <v>1000</v>
      </c>
      <c r="P36" s="35">
        <v>2881</v>
      </c>
      <c r="Q36" s="35">
        <v>55957.357390000005</v>
      </c>
      <c r="R36" s="35">
        <v>40127.840939999995</v>
      </c>
    </row>
    <row r="37" spans="2:18" ht="30" customHeight="1" x14ac:dyDescent="0.25">
      <c r="B37" s="27" t="s">
        <v>66</v>
      </c>
      <c r="C37" s="28" t="s">
        <v>67</v>
      </c>
      <c r="D37" s="29">
        <f t="shared" ref="D37:R37" si="3">SUM(D38:D48)</f>
        <v>506165.85880283918</v>
      </c>
      <c r="E37" s="30">
        <f t="shared" si="3"/>
        <v>247668.42791999993</v>
      </c>
      <c r="F37" s="30">
        <f t="shared" si="3"/>
        <v>799916.60291999998</v>
      </c>
      <c r="G37" s="30">
        <f t="shared" si="3"/>
        <v>11667</v>
      </c>
      <c r="H37" s="30">
        <f t="shared" si="3"/>
        <v>812545.78564999998</v>
      </c>
      <c r="I37" s="30">
        <f t="shared" si="3"/>
        <v>11647</v>
      </c>
      <c r="J37" s="30">
        <f t="shared" si="3"/>
        <v>463801.1361</v>
      </c>
      <c r="K37" s="34">
        <f t="shared" si="3"/>
        <v>11635</v>
      </c>
      <c r="L37" s="34">
        <f t="shared" si="3"/>
        <v>474984.45936000004</v>
      </c>
      <c r="M37" s="34">
        <f t="shared" si="3"/>
        <v>4278</v>
      </c>
      <c r="N37" s="34">
        <f t="shared" si="3"/>
        <v>403561.34959000006</v>
      </c>
      <c r="O37" s="34">
        <f t="shared" si="3"/>
        <v>2588</v>
      </c>
      <c r="P37" s="34">
        <f t="shared" si="3"/>
        <v>4264</v>
      </c>
      <c r="Q37" s="34">
        <f t="shared" si="3"/>
        <v>471445.93812000012</v>
      </c>
      <c r="R37" s="34">
        <f t="shared" si="3"/>
        <v>402802.96110000001</v>
      </c>
    </row>
    <row r="38" spans="2:18" ht="30" customHeight="1" x14ac:dyDescent="0.25">
      <c r="B38" s="31" t="s">
        <v>68</v>
      </c>
      <c r="C38" s="32" t="s">
        <v>69</v>
      </c>
      <c r="D38" s="33">
        <v>68889.576413021001</v>
      </c>
      <c r="E38" s="35">
        <v>3553.33527</v>
      </c>
      <c r="F38" s="35">
        <v>86870.45401999999</v>
      </c>
      <c r="G38" s="35">
        <v>238</v>
      </c>
      <c r="H38" s="35">
        <v>99640.213540000012</v>
      </c>
      <c r="I38" s="35">
        <v>238</v>
      </c>
      <c r="J38" s="35">
        <v>78451.821979999993</v>
      </c>
      <c r="K38" s="35">
        <v>238</v>
      </c>
      <c r="L38" s="35">
        <v>78451.821979999993</v>
      </c>
      <c r="M38" s="35">
        <v>235</v>
      </c>
      <c r="N38" s="35">
        <v>78451.821979999993</v>
      </c>
      <c r="O38" s="35">
        <v>3</v>
      </c>
      <c r="P38" s="35">
        <v>235</v>
      </c>
      <c r="Q38" s="35">
        <v>93772.279180000012</v>
      </c>
      <c r="R38" s="35">
        <v>78550.173469999994</v>
      </c>
    </row>
    <row r="39" spans="2:18" ht="30" customHeight="1" x14ac:dyDescent="0.25">
      <c r="B39" s="31" t="s">
        <v>70</v>
      </c>
      <c r="C39" s="32" t="s">
        <v>71</v>
      </c>
      <c r="D39" s="33">
        <v>2909.4867193352316</v>
      </c>
      <c r="E39" s="35">
        <v>166.00343000000001</v>
      </c>
      <c r="F39" s="35">
        <v>3169.6219999999998</v>
      </c>
      <c r="G39" s="35">
        <v>22</v>
      </c>
      <c r="H39" s="35">
        <v>5055.4229999999998</v>
      </c>
      <c r="I39" s="35">
        <v>22</v>
      </c>
      <c r="J39" s="35">
        <v>3058.6437500000002</v>
      </c>
      <c r="K39" s="35">
        <v>22</v>
      </c>
      <c r="L39" s="35">
        <v>3058.6437500000002</v>
      </c>
      <c r="M39" s="35">
        <v>22</v>
      </c>
      <c r="N39" s="35">
        <v>3058.6437500000002</v>
      </c>
      <c r="O39" s="35">
        <v>0</v>
      </c>
      <c r="P39" s="35">
        <v>22</v>
      </c>
      <c r="Q39" s="35">
        <v>3471.88</v>
      </c>
      <c r="R39" s="35">
        <v>3058.6432500000001</v>
      </c>
    </row>
    <row r="40" spans="2:18" ht="30" customHeight="1" x14ac:dyDescent="0.25">
      <c r="B40" s="31" t="s">
        <v>72</v>
      </c>
      <c r="C40" s="32" t="s">
        <v>73</v>
      </c>
      <c r="D40" s="33">
        <v>101.4729539493671</v>
      </c>
      <c r="E40" s="35">
        <v>0</v>
      </c>
      <c r="F40" s="35">
        <v>510</v>
      </c>
      <c r="G40" s="35">
        <v>5</v>
      </c>
      <c r="H40" s="35">
        <v>502.37209999999999</v>
      </c>
      <c r="I40" s="35">
        <v>5</v>
      </c>
      <c r="J40" s="35">
        <v>482.22429999999997</v>
      </c>
      <c r="K40" s="35">
        <v>5</v>
      </c>
      <c r="L40" s="35">
        <v>482.22429999999997</v>
      </c>
      <c r="M40" s="35">
        <v>5</v>
      </c>
      <c r="N40" s="35">
        <v>482.22429999999997</v>
      </c>
      <c r="O40" s="35">
        <v>0</v>
      </c>
      <c r="P40" s="35">
        <v>5</v>
      </c>
      <c r="Q40" s="35">
        <v>482.22429999999997</v>
      </c>
      <c r="R40" s="35">
        <v>482.22429999999997</v>
      </c>
    </row>
    <row r="41" spans="2:18" ht="30" customHeight="1" x14ac:dyDescent="0.25">
      <c r="B41" s="31" t="s">
        <v>74</v>
      </c>
      <c r="C41" s="36" t="s">
        <v>75</v>
      </c>
      <c r="D41" s="33">
        <v>18524.15539</v>
      </c>
      <c r="E41" s="35">
        <v>7932.3490100000054</v>
      </c>
      <c r="F41" s="35">
        <v>14200</v>
      </c>
      <c r="G41" s="35">
        <v>1760</v>
      </c>
      <c r="H41" s="35">
        <v>42282.383190000008</v>
      </c>
      <c r="I41" s="35">
        <v>1760</v>
      </c>
      <c r="J41" s="35">
        <v>32776.102330000002</v>
      </c>
      <c r="K41" s="35">
        <v>1760</v>
      </c>
      <c r="L41" s="35">
        <v>32776.102329999994</v>
      </c>
      <c r="M41" s="35">
        <v>556</v>
      </c>
      <c r="N41" s="35">
        <v>11330.926539999999</v>
      </c>
      <c r="O41" s="35">
        <v>80</v>
      </c>
      <c r="P41" s="35">
        <v>557</v>
      </c>
      <c r="Q41" s="35">
        <v>13381.8403</v>
      </c>
      <c r="R41" s="35">
        <v>11374.563890000001</v>
      </c>
    </row>
    <row r="42" spans="2:18" ht="30" customHeight="1" x14ac:dyDescent="0.25">
      <c r="B42" s="31" t="s">
        <v>76</v>
      </c>
      <c r="C42" s="36" t="s">
        <v>77</v>
      </c>
      <c r="D42" s="33">
        <v>185368.93027463797</v>
      </c>
      <c r="E42" s="35">
        <v>191751.91114999997</v>
      </c>
      <c r="F42" s="35">
        <v>90000</v>
      </c>
      <c r="G42" s="35">
        <v>1477</v>
      </c>
      <c r="H42" s="35" t="s">
        <v>135</v>
      </c>
      <c r="I42" s="35">
        <v>1470</v>
      </c>
      <c r="J42" s="35">
        <v>35190.860560000001</v>
      </c>
      <c r="K42" s="35">
        <v>1469</v>
      </c>
      <c r="L42" s="35">
        <v>45714.392110000001</v>
      </c>
      <c r="M42" s="35">
        <v>252</v>
      </c>
      <c r="N42" s="35">
        <v>25078.914090000002</v>
      </c>
      <c r="O42" s="35">
        <v>420</v>
      </c>
      <c r="P42" s="35">
        <v>256</v>
      </c>
      <c r="Q42" s="35">
        <v>17591.966530000002</v>
      </c>
      <c r="R42" s="35">
        <v>25402.649730000001</v>
      </c>
    </row>
    <row r="43" spans="2:18" ht="30" customHeight="1" x14ac:dyDescent="0.25">
      <c r="B43" s="31" t="s">
        <v>78</v>
      </c>
      <c r="C43" s="36" t="s">
        <v>79</v>
      </c>
      <c r="D43" s="33">
        <v>2240.1952161301983</v>
      </c>
      <c r="E43" s="38">
        <v>0.34235000000000004</v>
      </c>
      <c r="F43" s="35">
        <v>7560</v>
      </c>
      <c r="G43" s="35">
        <v>151</v>
      </c>
      <c r="H43" s="35" t="s">
        <v>135</v>
      </c>
      <c r="I43" s="35">
        <v>149</v>
      </c>
      <c r="J43" s="35">
        <v>3335.1223</v>
      </c>
      <c r="K43" s="35">
        <v>149</v>
      </c>
      <c r="L43" s="35">
        <v>4641.7577499999998</v>
      </c>
      <c r="M43" s="35">
        <v>39</v>
      </c>
      <c r="N43" s="35">
        <v>3028.0165400000001</v>
      </c>
      <c r="O43" s="35">
        <v>77</v>
      </c>
      <c r="P43" s="35">
        <v>41</v>
      </c>
      <c r="Q43" s="35">
        <v>2344.8451800000003</v>
      </c>
      <c r="R43" s="35">
        <v>3258.4295400000001</v>
      </c>
    </row>
    <row r="44" spans="2:18" ht="30" customHeight="1" x14ac:dyDescent="0.25">
      <c r="B44" s="31" t="s">
        <v>80</v>
      </c>
      <c r="C44" s="36" t="s">
        <v>81</v>
      </c>
      <c r="D44" s="33">
        <v>70622.866539041177</v>
      </c>
      <c r="E44" s="35">
        <v>26243.493629999997</v>
      </c>
      <c r="F44" s="35">
        <v>161238.55867999999</v>
      </c>
      <c r="G44" s="35">
        <v>2209</v>
      </c>
      <c r="H44" s="35">
        <v>465614.67956000008</v>
      </c>
      <c r="I44" s="35">
        <v>2206</v>
      </c>
      <c r="J44" s="35">
        <v>79896.848989999984</v>
      </c>
      <c r="K44" s="35">
        <v>2206</v>
      </c>
      <c r="L44" s="35">
        <v>79896.848990000013</v>
      </c>
      <c r="M44" s="35">
        <v>490</v>
      </c>
      <c r="N44" s="35">
        <v>76107.294330000019</v>
      </c>
      <c r="O44" s="35">
        <v>423</v>
      </c>
      <c r="P44" s="35">
        <v>491</v>
      </c>
      <c r="Q44" s="35">
        <v>85030.439460000009</v>
      </c>
      <c r="R44" s="35">
        <v>76139.909789999991</v>
      </c>
    </row>
    <row r="45" spans="2:18" ht="30" customHeight="1" x14ac:dyDescent="0.25">
      <c r="B45" s="31" t="s">
        <v>82</v>
      </c>
      <c r="C45" s="36" t="s">
        <v>83</v>
      </c>
      <c r="D45" s="33">
        <v>52807.20348516693</v>
      </c>
      <c r="E45" s="35">
        <v>4087.2635800000021</v>
      </c>
      <c r="F45" s="35">
        <v>236386</v>
      </c>
      <c r="G45" s="35">
        <v>999</v>
      </c>
      <c r="H45" s="35">
        <v>188324.31454999995</v>
      </c>
      <c r="I45" s="35">
        <v>991</v>
      </c>
      <c r="J45" s="35">
        <v>84434.666250000024</v>
      </c>
      <c r="K45" s="35">
        <v>981</v>
      </c>
      <c r="L45" s="35">
        <v>83787.822510000027</v>
      </c>
      <c r="M45" s="35">
        <v>651</v>
      </c>
      <c r="N45" s="35">
        <v>82826.27949000003</v>
      </c>
      <c r="O45" s="35">
        <v>294</v>
      </c>
      <c r="P45" s="35">
        <v>628</v>
      </c>
      <c r="Q45" s="35">
        <v>91187.394530000005</v>
      </c>
      <c r="R45" s="35">
        <v>81470.37870999999</v>
      </c>
    </row>
    <row r="46" spans="2:18" ht="30" customHeight="1" x14ac:dyDescent="0.25">
      <c r="B46" s="31" t="s">
        <v>84</v>
      </c>
      <c r="C46" s="36" t="s">
        <v>85</v>
      </c>
      <c r="D46" s="33">
        <v>85328.973303243154</v>
      </c>
      <c r="E46" s="35">
        <v>6873.9153499999948</v>
      </c>
      <c r="F46" s="35">
        <v>159950.71565999999</v>
      </c>
      <c r="G46" s="35">
        <v>4008</v>
      </c>
      <c r="H46" s="35" t="s">
        <v>135</v>
      </c>
      <c r="I46" s="35">
        <v>4008</v>
      </c>
      <c r="J46" s="35">
        <v>130124.59588999998</v>
      </c>
      <c r="K46" s="35">
        <v>4007</v>
      </c>
      <c r="L46" s="35">
        <v>130124.59588999997</v>
      </c>
      <c r="M46" s="35">
        <v>1463</v>
      </c>
      <c r="N46" s="35">
        <v>107146.97881999997</v>
      </c>
      <c r="O46" s="35">
        <v>1058</v>
      </c>
      <c r="P46" s="35">
        <v>1464</v>
      </c>
      <c r="Q46" s="35">
        <v>130441.6011</v>
      </c>
      <c r="R46" s="35">
        <v>107038.47938</v>
      </c>
    </row>
    <row r="47" spans="2:18" ht="30" customHeight="1" x14ac:dyDescent="0.25">
      <c r="B47" s="31" t="s">
        <v>86</v>
      </c>
      <c r="C47" s="36" t="s">
        <v>87</v>
      </c>
      <c r="D47" s="33">
        <v>16924.833292614425</v>
      </c>
      <c r="E47" s="35">
        <v>6785.7130500000003</v>
      </c>
      <c r="F47" s="35">
        <v>28000</v>
      </c>
      <c r="G47" s="35">
        <v>590</v>
      </c>
      <c r="H47" s="35" t="s">
        <v>135</v>
      </c>
      <c r="I47" s="35">
        <v>590</v>
      </c>
      <c r="J47" s="35">
        <v>12656.343469999998</v>
      </c>
      <c r="K47" s="35">
        <v>590</v>
      </c>
      <c r="L47" s="35">
        <v>12656.343469999998</v>
      </c>
      <c r="M47" s="35">
        <v>429</v>
      </c>
      <c r="N47" s="35">
        <v>12656.343469999998</v>
      </c>
      <c r="O47" s="35">
        <v>161</v>
      </c>
      <c r="P47" s="35">
        <v>429</v>
      </c>
      <c r="Q47" s="35">
        <v>29478.18449</v>
      </c>
      <c r="R47" s="35">
        <v>12655.33014</v>
      </c>
    </row>
    <row r="48" spans="2:18" ht="30" customHeight="1" x14ac:dyDescent="0.25">
      <c r="B48" s="31" t="s">
        <v>88</v>
      </c>
      <c r="C48" s="36" t="s">
        <v>89</v>
      </c>
      <c r="D48" s="33">
        <v>2448.1652156996961</v>
      </c>
      <c r="E48" s="35">
        <v>274.10109999999997</v>
      </c>
      <c r="F48" s="35">
        <v>12031.252560000001</v>
      </c>
      <c r="G48" s="35">
        <v>208</v>
      </c>
      <c r="H48" s="35">
        <v>11126.399709999998</v>
      </c>
      <c r="I48" s="35">
        <v>208</v>
      </c>
      <c r="J48" s="35">
        <v>3393.9062799999997</v>
      </c>
      <c r="K48" s="35">
        <v>208</v>
      </c>
      <c r="L48" s="35">
        <v>3393.9062799999997</v>
      </c>
      <c r="M48" s="35">
        <v>136</v>
      </c>
      <c r="N48" s="35">
        <v>3393.9062799999997</v>
      </c>
      <c r="O48" s="35">
        <v>72</v>
      </c>
      <c r="P48" s="35">
        <v>136</v>
      </c>
      <c r="Q48" s="35">
        <v>4263.28305</v>
      </c>
      <c r="R48" s="35">
        <v>3372.1788999999999</v>
      </c>
    </row>
    <row r="49" spans="2:18" ht="30" customHeight="1" x14ac:dyDescent="0.25">
      <c r="B49" s="27" t="s">
        <v>90</v>
      </c>
      <c r="C49" s="28" t="s">
        <v>91</v>
      </c>
      <c r="D49" s="29">
        <f>D50+D51+D58+D59</f>
        <v>273159.56937841431</v>
      </c>
      <c r="E49" s="29">
        <f t="shared" ref="E49:R49" si="4">E50+E51+E58+E59</f>
        <v>323.70983999999999</v>
      </c>
      <c r="F49" s="29">
        <f t="shared" si="4"/>
        <v>555374.37327999994</v>
      </c>
      <c r="G49" s="29">
        <f t="shared" si="4"/>
        <v>15263</v>
      </c>
      <c r="H49" s="29">
        <f t="shared" si="4"/>
        <v>943435.67773</v>
      </c>
      <c r="I49" s="29">
        <f t="shared" si="4"/>
        <v>15263</v>
      </c>
      <c r="J49" s="29">
        <f t="shared" si="4"/>
        <v>327705.7671</v>
      </c>
      <c r="K49" s="29">
        <f t="shared" si="4"/>
        <v>15262</v>
      </c>
      <c r="L49" s="29">
        <f t="shared" si="4"/>
        <v>327617.00435</v>
      </c>
      <c r="M49" s="29">
        <f t="shared" si="4"/>
        <v>11133</v>
      </c>
      <c r="N49" s="29">
        <f t="shared" si="4"/>
        <v>327232.36147</v>
      </c>
      <c r="O49" s="29">
        <f t="shared" si="4"/>
        <v>4123</v>
      </c>
      <c r="P49" s="29">
        <f t="shared" si="4"/>
        <v>11172</v>
      </c>
      <c r="Q49" s="29">
        <f t="shared" si="4"/>
        <v>549045.73124999995</v>
      </c>
      <c r="R49" s="29">
        <f t="shared" si="4"/>
        <v>328537.14110000001</v>
      </c>
    </row>
    <row r="50" spans="2:18" ht="30" customHeight="1" x14ac:dyDescent="0.25">
      <c r="B50" s="31" t="s">
        <v>92</v>
      </c>
      <c r="C50" s="32" t="s">
        <v>93</v>
      </c>
      <c r="D50" s="33">
        <v>2650</v>
      </c>
      <c r="E50" s="35">
        <v>0</v>
      </c>
      <c r="F50" s="35">
        <v>2650</v>
      </c>
      <c r="G50" s="35">
        <v>106</v>
      </c>
      <c r="H50" s="35">
        <v>2650</v>
      </c>
      <c r="I50" s="35">
        <v>106</v>
      </c>
      <c r="J50" s="35">
        <v>2650</v>
      </c>
      <c r="K50" s="35">
        <v>106</v>
      </c>
      <c r="L50" s="35">
        <v>2650</v>
      </c>
      <c r="M50" s="35">
        <v>106</v>
      </c>
      <c r="N50" s="35">
        <v>2650</v>
      </c>
      <c r="O50" s="35">
        <v>0</v>
      </c>
      <c r="P50" s="35">
        <v>106</v>
      </c>
      <c r="Q50" s="35">
        <v>2650</v>
      </c>
      <c r="R50" s="35">
        <v>2650</v>
      </c>
    </row>
    <row r="51" spans="2:18" ht="30" customHeight="1" x14ac:dyDescent="0.25">
      <c r="B51" s="31" t="s">
        <v>94</v>
      </c>
      <c r="C51" s="36" t="s">
        <v>95</v>
      </c>
      <c r="D51" s="33">
        <v>196217.81510933256</v>
      </c>
      <c r="E51" s="35">
        <v>225.85674</v>
      </c>
      <c r="F51" s="35">
        <f>SUM(F52:F57)</f>
        <v>468876.63211999997</v>
      </c>
      <c r="G51" s="35">
        <f t="shared" ref="G51:R51" si="5">SUM(G52:G57)</f>
        <v>14769</v>
      </c>
      <c r="H51" s="35">
        <f t="shared" si="5"/>
        <v>868782.66905000003</v>
      </c>
      <c r="I51" s="35">
        <f t="shared" si="5"/>
        <v>14769</v>
      </c>
      <c r="J51" s="35">
        <f t="shared" si="5"/>
        <v>239564.9474</v>
      </c>
      <c r="K51" s="35">
        <f>SUM(K52:K57)</f>
        <v>14768</v>
      </c>
      <c r="L51" s="35">
        <f t="shared" si="5"/>
        <v>239476.18465000001</v>
      </c>
      <c r="M51" s="35">
        <f t="shared" si="5"/>
        <v>10680</v>
      </c>
      <c r="N51" s="35">
        <f t="shared" si="5"/>
        <v>239091.54177000004</v>
      </c>
      <c r="O51" s="35">
        <f t="shared" si="5"/>
        <v>4082</v>
      </c>
      <c r="P51" s="35">
        <f t="shared" si="5"/>
        <v>10719</v>
      </c>
      <c r="Q51" s="35">
        <f t="shared" si="5"/>
        <v>460546.25017999997</v>
      </c>
      <c r="R51" s="35">
        <f t="shared" si="5"/>
        <v>240333.89386999997</v>
      </c>
    </row>
    <row r="52" spans="2:18" ht="30" customHeight="1" x14ac:dyDescent="0.25">
      <c r="B52" s="39" t="s">
        <v>96</v>
      </c>
      <c r="C52" s="40" t="s">
        <v>97</v>
      </c>
      <c r="D52" s="41">
        <v>66949.252679332567</v>
      </c>
      <c r="E52" s="41">
        <v>0</v>
      </c>
      <c r="F52" s="41">
        <v>171523.45228999987</v>
      </c>
      <c r="G52" s="41">
        <v>11087</v>
      </c>
      <c r="H52" s="41">
        <v>352403.41826000001</v>
      </c>
      <c r="I52" s="41">
        <v>11087</v>
      </c>
      <c r="J52" s="41">
        <v>105925.03139999999</v>
      </c>
      <c r="K52" s="41">
        <v>11087</v>
      </c>
      <c r="L52" s="41">
        <v>105925.03139999999</v>
      </c>
      <c r="M52" s="41">
        <v>8363</v>
      </c>
      <c r="N52" s="41">
        <v>105925.03139999999</v>
      </c>
      <c r="O52" s="41">
        <v>2724</v>
      </c>
      <c r="P52" s="41">
        <v>8391</v>
      </c>
      <c r="Q52" s="41">
        <v>214022.85073000001</v>
      </c>
      <c r="R52" s="41">
        <v>106297.99812999999</v>
      </c>
    </row>
    <row r="53" spans="2:18" ht="30" customHeight="1" x14ac:dyDescent="0.25">
      <c r="B53" s="39" t="s">
        <v>98</v>
      </c>
      <c r="C53" s="40" t="s">
        <v>99</v>
      </c>
      <c r="D53" s="41">
        <v>46523.613539999984</v>
      </c>
      <c r="E53" s="41">
        <v>0</v>
      </c>
      <c r="F53" s="41">
        <v>100772.93538</v>
      </c>
      <c r="G53" s="41">
        <v>1309</v>
      </c>
      <c r="H53" s="41">
        <v>218465.38210000005</v>
      </c>
      <c r="I53" s="41">
        <v>1309</v>
      </c>
      <c r="J53" s="41">
        <v>49412.70566</v>
      </c>
      <c r="K53" s="41">
        <v>1309</v>
      </c>
      <c r="L53" s="41">
        <v>49412.705659999992</v>
      </c>
      <c r="M53" s="41">
        <v>854</v>
      </c>
      <c r="N53" s="41">
        <v>49239.821269999993</v>
      </c>
      <c r="O53" s="41">
        <v>451</v>
      </c>
      <c r="P53" s="41">
        <v>856</v>
      </c>
      <c r="Q53" s="41">
        <v>108576.71501999999</v>
      </c>
      <c r="R53" s="41">
        <v>49483.344969999998</v>
      </c>
    </row>
    <row r="54" spans="2:18" ht="30" customHeight="1" x14ac:dyDescent="0.25">
      <c r="B54" s="39" t="s">
        <v>100</v>
      </c>
      <c r="C54" s="40" t="s">
        <v>101</v>
      </c>
      <c r="D54" s="41">
        <v>33359.799320000006</v>
      </c>
      <c r="E54" s="41">
        <v>129.63919999999999</v>
      </c>
      <c r="F54" s="41">
        <v>77954.547230000069</v>
      </c>
      <c r="G54" s="41">
        <v>961</v>
      </c>
      <c r="H54" s="41">
        <v>174405.71765000004</v>
      </c>
      <c r="I54" s="41">
        <v>961</v>
      </c>
      <c r="J54" s="41">
        <v>30509.313130000006</v>
      </c>
      <c r="K54" s="41">
        <v>960</v>
      </c>
      <c r="L54" s="41">
        <v>30420.550380000004</v>
      </c>
      <c r="M54" s="41">
        <v>436</v>
      </c>
      <c r="N54" s="41">
        <v>30333.624180000003</v>
      </c>
      <c r="O54" s="41">
        <v>523</v>
      </c>
      <c r="P54" s="41">
        <v>440</v>
      </c>
      <c r="Q54" s="41">
        <v>62559.513619999998</v>
      </c>
      <c r="R54" s="41">
        <v>30650.191989999999</v>
      </c>
    </row>
    <row r="55" spans="2:18" ht="30" customHeight="1" x14ac:dyDescent="0.25">
      <c r="B55" s="39" t="s">
        <v>102</v>
      </c>
      <c r="C55" s="40" t="s">
        <v>103</v>
      </c>
      <c r="D55" s="41">
        <v>6884.5334700000003</v>
      </c>
      <c r="E55" s="41">
        <v>0</v>
      </c>
      <c r="F55" s="41">
        <v>32652.35745</v>
      </c>
      <c r="G55" s="41">
        <v>479</v>
      </c>
      <c r="H55" s="41">
        <v>23083.550469999991</v>
      </c>
      <c r="I55" s="41">
        <v>479</v>
      </c>
      <c r="J55" s="41">
        <v>7099.827119999999</v>
      </c>
      <c r="K55" s="41">
        <v>479</v>
      </c>
      <c r="L55" s="41">
        <v>7099.827119999999</v>
      </c>
      <c r="M55" s="41">
        <v>366</v>
      </c>
      <c r="N55" s="41">
        <v>7099.827119999999</v>
      </c>
      <c r="O55" s="41">
        <v>113</v>
      </c>
      <c r="P55" s="41">
        <v>366</v>
      </c>
      <c r="Q55" s="41">
        <v>12423.7153</v>
      </c>
      <c r="R55" s="41">
        <v>7117.3083099999994</v>
      </c>
    </row>
    <row r="56" spans="2:18" ht="30" customHeight="1" x14ac:dyDescent="0.25">
      <c r="B56" s="39" t="s">
        <v>104</v>
      </c>
      <c r="C56" s="40" t="s">
        <v>105</v>
      </c>
      <c r="D56" s="41">
        <v>530.55740000000003</v>
      </c>
      <c r="E56" s="41">
        <v>0</v>
      </c>
      <c r="F56" s="41">
        <v>15069.56164</v>
      </c>
      <c r="G56" s="41">
        <v>18</v>
      </c>
      <c r="H56" s="41">
        <v>1466.9157499999999</v>
      </c>
      <c r="I56" s="41">
        <v>18</v>
      </c>
      <c r="J56" s="41">
        <v>675.43417999999997</v>
      </c>
      <c r="K56" s="41">
        <v>18</v>
      </c>
      <c r="L56" s="41">
        <v>675.43417999999997</v>
      </c>
      <c r="M56" s="41">
        <v>17</v>
      </c>
      <c r="N56" s="41">
        <v>675.43417999999997</v>
      </c>
      <c r="O56" s="41">
        <v>1</v>
      </c>
      <c r="P56" s="41">
        <v>17</v>
      </c>
      <c r="Q56" s="41">
        <v>1102.5510400000001</v>
      </c>
      <c r="R56" s="41">
        <v>675.43231000000003</v>
      </c>
    </row>
    <row r="57" spans="2:18" ht="30" customHeight="1" x14ac:dyDescent="0.25">
      <c r="B57" s="39" t="s">
        <v>106</v>
      </c>
      <c r="C57" s="40" t="s">
        <v>107</v>
      </c>
      <c r="D57" s="41">
        <v>41970.058699999987</v>
      </c>
      <c r="E57" s="41">
        <v>96.217540000000014</v>
      </c>
      <c r="F57" s="41">
        <v>70903.778130000006</v>
      </c>
      <c r="G57" s="41">
        <v>915</v>
      </c>
      <c r="H57" s="41">
        <v>98957.684819999937</v>
      </c>
      <c r="I57" s="41">
        <v>915</v>
      </c>
      <c r="J57" s="41">
        <v>45942.635910000026</v>
      </c>
      <c r="K57" s="41">
        <v>915</v>
      </c>
      <c r="L57" s="41">
        <v>45942.635910000026</v>
      </c>
      <c r="M57" s="41">
        <v>644</v>
      </c>
      <c r="N57" s="41">
        <v>45817.803620000028</v>
      </c>
      <c r="O57" s="41">
        <v>270</v>
      </c>
      <c r="P57" s="41">
        <v>649</v>
      </c>
      <c r="Q57" s="41">
        <v>61860.904470000001</v>
      </c>
      <c r="R57" s="41">
        <v>46109.618159999998</v>
      </c>
    </row>
    <row r="58" spans="2:18" ht="30" customHeight="1" x14ac:dyDescent="0.25">
      <c r="B58" s="31" t="s">
        <v>108</v>
      </c>
      <c r="C58" s="36" t="s">
        <v>109</v>
      </c>
      <c r="D58" s="33">
        <v>7266.3134607066941</v>
      </c>
      <c r="E58" s="35">
        <v>10.308540000000001</v>
      </c>
      <c r="F58" s="35">
        <v>21899.924720000003</v>
      </c>
      <c r="G58" s="35">
        <v>280</v>
      </c>
      <c r="H58" s="35">
        <v>10248.519540000001</v>
      </c>
      <c r="I58" s="35">
        <v>280</v>
      </c>
      <c r="J58" s="35">
        <v>7550.0530699999999</v>
      </c>
      <c r="K58" s="35">
        <v>280</v>
      </c>
      <c r="L58" s="35">
        <v>7550.0530699999999</v>
      </c>
      <c r="M58" s="35">
        <v>240</v>
      </c>
      <c r="N58" s="35">
        <v>7550.0530699999999</v>
      </c>
      <c r="O58" s="35">
        <v>40</v>
      </c>
      <c r="P58" s="35">
        <v>240</v>
      </c>
      <c r="Q58" s="35">
        <v>7908.7144500000013</v>
      </c>
      <c r="R58" s="35">
        <v>7612.4806099999996</v>
      </c>
    </row>
    <row r="59" spans="2:18" ht="30" customHeight="1" x14ac:dyDescent="0.25">
      <c r="B59" s="31" t="s">
        <v>110</v>
      </c>
      <c r="C59" s="32" t="s">
        <v>111</v>
      </c>
      <c r="D59" s="33">
        <v>67025.440808375031</v>
      </c>
      <c r="E59" s="35">
        <v>87.544560000000004</v>
      </c>
      <c r="F59" s="35">
        <v>61947.816439999995</v>
      </c>
      <c r="G59" s="35">
        <v>108</v>
      </c>
      <c r="H59" s="35">
        <v>61754.489139999998</v>
      </c>
      <c r="I59" s="35">
        <v>108</v>
      </c>
      <c r="J59" s="35">
        <v>77940.766629999998</v>
      </c>
      <c r="K59" s="35">
        <v>108</v>
      </c>
      <c r="L59" s="35">
        <v>77940.766629999998</v>
      </c>
      <c r="M59" s="35">
        <v>107</v>
      </c>
      <c r="N59" s="35">
        <v>77940.766629999998</v>
      </c>
      <c r="O59" s="35">
        <v>1</v>
      </c>
      <c r="P59" s="35">
        <v>107</v>
      </c>
      <c r="Q59" s="35">
        <v>77940.766620000009</v>
      </c>
      <c r="R59" s="35">
        <v>77940.766620000009</v>
      </c>
    </row>
    <row r="60" spans="2:18" ht="30" customHeight="1" x14ac:dyDescent="0.25">
      <c r="B60" s="27" t="s">
        <v>112</v>
      </c>
      <c r="C60" s="42" t="s">
        <v>113</v>
      </c>
      <c r="D60" s="29">
        <f>SUM(D61:D62)</f>
        <v>134372.85217535117</v>
      </c>
      <c r="E60" s="30">
        <f t="shared" ref="E60:R60" si="6">SUM(E61:E62)</f>
        <v>0</v>
      </c>
      <c r="F60" s="30">
        <f t="shared" si="6"/>
        <v>223189.46431352943</v>
      </c>
      <c r="G60" s="30">
        <f t="shared" si="6"/>
        <v>700</v>
      </c>
      <c r="H60" s="30">
        <f t="shared" si="6"/>
        <v>259555.95801000003</v>
      </c>
      <c r="I60" s="30">
        <f t="shared" si="6"/>
        <v>700</v>
      </c>
      <c r="J60" s="30">
        <f t="shared" si="6"/>
        <v>225126.92159000001</v>
      </c>
      <c r="K60" s="30">
        <f t="shared" si="6"/>
        <v>698</v>
      </c>
      <c r="L60" s="30">
        <f t="shared" si="6"/>
        <v>225126.92159000001</v>
      </c>
      <c r="M60" s="30">
        <f>SUM(M61:M62)</f>
        <v>551</v>
      </c>
      <c r="N60" s="30">
        <f t="shared" ref="N60" si="7">SUM(N61:N62)</f>
        <v>224672.58506000001</v>
      </c>
      <c r="O60" s="30">
        <f t="shared" si="6"/>
        <v>54</v>
      </c>
      <c r="P60" s="30">
        <f t="shared" si="6"/>
        <v>550</v>
      </c>
      <c r="Q60" s="30">
        <f t="shared" si="6"/>
        <v>224267.61236999999</v>
      </c>
      <c r="R60" s="30">
        <f t="shared" si="6"/>
        <v>224267.61236999999</v>
      </c>
    </row>
    <row r="61" spans="2:18" ht="30" customHeight="1" x14ac:dyDescent="0.25">
      <c r="B61" s="43"/>
      <c r="C61" s="36" t="s">
        <v>114</v>
      </c>
      <c r="D61" s="33">
        <v>122800.57759395258</v>
      </c>
      <c r="E61" s="35">
        <v>0</v>
      </c>
      <c r="F61" s="35">
        <v>205187.73493352943</v>
      </c>
      <c r="G61" s="35">
        <v>149</v>
      </c>
      <c r="H61" s="35">
        <v>236945.53059000004</v>
      </c>
      <c r="I61" s="35">
        <v>149</v>
      </c>
      <c r="J61" s="35">
        <v>208109.67987000002</v>
      </c>
      <c r="K61" s="35">
        <v>149</v>
      </c>
      <c r="L61" s="35">
        <v>208109.67987000002</v>
      </c>
      <c r="M61" s="37">
        <v>149</v>
      </c>
      <c r="N61" s="37">
        <v>208109.67987000002</v>
      </c>
      <c r="O61" s="37">
        <v>0</v>
      </c>
      <c r="P61" s="37">
        <v>148</v>
      </c>
      <c r="Q61" s="37">
        <v>207707.68966</v>
      </c>
      <c r="R61" s="37">
        <v>207707.68966</v>
      </c>
    </row>
    <row r="62" spans="2:18" ht="30" customHeight="1" x14ac:dyDescent="0.25">
      <c r="B62" s="43"/>
      <c r="C62" s="32" t="s">
        <v>115</v>
      </c>
      <c r="D62" s="33">
        <v>11572.274581398588</v>
      </c>
      <c r="E62" s="35">
        <v>0</v>
      </c>
      <c r="F62" s="35">
        <v>18001.729380000001</v>
      </c>
      <c r="G62" s="35">
        <v>551</v>
      </c>
      <c r="H62" s="35">
        <v>22610.42742</v>
      </c>
      <c r="I62" s="35">
        <v>551</v>
      </c>
      <c r="J62" s="35">
        <v>17017.241719999998</v>
      </c>
      <c r="K62" s="35">
        <v>549</v>
      </c>
      <c r="L62" s="35">
        <v>17017.241719999998</v>
      </c>
      <c r="M62" s="35">
        <v>402</v>
      </c>
      <c r="N62" s="35">
        <v>16562.905189999998</v>
      </c>
      <c r="O62" s="35">
        <v>54</v>
      </c>
      <c r="P62" s="35">
        <v>402</v>
      </c>
      <c r="Q62" s="35">
        <v>16559.922709999999</v>
      </c>
      <c r="R62" s="35">
        <v>16559.922709999999</v>
      </c>
    </row>
    <row r="63" spans="2:18" ht="30" customHeight="1" x14ac:dyDescent="0.25">
      <c r="B63" s="43" t="s">
        <v>116</v>
      </c>
      <c r="C63" s="44" t="s">
        <v>117</v>
      </c>
      <c r="D63" s="33">
        <v>8000</v>
      </c>
      <c r="E63" s="35">
        <v>0</v>
      </c>
      <c r="F63" s="35">
        <v>8000</v>
      </c>
      <c r="G63" s="35">
        <v>369</v>
      </c>
      <c r="H63" s="35">
        <v>3516.3893600000001</v>
      </c>
      <c r="I63" s="35">
        <v>368</v>
      </c>
      <c r="J63" s="35">
        <v>1592.5920599999999</v>
      </c>
      <c r="K63" s="35">
        <v>367</v>
      </c>
      <c r="L63" s="35">
        <v>1578.37402</v>
      </c>
      <c r="M63" s="35">
        <v>290</v>
      </c>
      <c r="N63" s="35">
        <v>1578.37402</v>
      </c>
      <c r="O63" s="35">
        <v>77</v>
      </c>
      <c r="P63" s="35">
        <v>203</v>
      </c>
      <c r="Q63" s="35">
        <v>1016.0223100000001</v>
      </c>
      <c r="R63" s="35">
        <v>1016.0223100000001</v>
      </c>
    </row>
    <row r="64" spans="2:18" ht="5.0999999999999996" customHeight="1" x14ac:dyDescent="0.25">
      <c r="B64" s="17"/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7"/>
      <c r="Q64" s="47"/>
      <c r="R64" s="47"/>
    </row>
    <row r="65" spans="1:177" ht="30" customHeight="1" x14ac:dyDescent="0.25">
      <c r="B65" s="27" t="s">
        <v>118</v>
      </c>
      <c r="C65" s="42" t="s">
        <v>119</v>
      </c>
      <c r="D65" s="30">
        <v>12300.252700000001</v>
      </c>
      <c r="E65" s="30">
        <v>0</v>
      </c>
      <c r="F65" s="30">
        <v>12300.252700000001</v>
      </c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</row>
    <row r="66" spans="1:177" ht="5.0999999999999996" customHeight="1" x14ac:dyDescent="0.25">
      <c r="B66" s="17"/>
      <c r="C66" s="45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7"/>
      <c r="Q66" s="47"/>
      <c r="R66" s="47"/>
    </row>
    <row r="67" spans="1:177" ht="30" customHeight="1" x14ac:dyDescent="0.25">
      <c r="B67" s="27" t="s">
        <v>120</v>
      </c>
      <c r="C67" s="48" t="s">
        <v>121</v>
      </c>
      <c r="D67" s="30">
        <v>47136.532000000007</v>
      </c>
      <c r="E67" s="30">
        <v>0</v>
      </c>
      <c r="F67" s="30">
        <v>47136.531999999999</v>
      </c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</row>
    <row r="68" spans="1:177" ht="5.0999999999999996" customHeight="1" x14ac:dyDescent="0.25">
      <c r="B68" s="17"/>
      <c r="C68" s="45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7"/>
      <c r="Q68" s="47"/>
      <c r="R68" s="47"/>
    </row>
    <row r="69" spans="1:177" ht="30" customHeight="1" x14ac:dyDescent="0.25">
      <c r="B69" s="27" t="s">
        <v>122</v>
      </c>
      <c r="C69" s="42" t="s">
        <v>123</v>
      </c>
      <c r="D69" s="30">
        <v>669.85361</v>
      </c>
      <c r="E69" s="30">
        <v>669.85361</v>
      </c>
      <c r="F69" s="30">
        <v>0</v>
      </c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</row>
    <row r="70" spans="1:177" ht="5.0999999999999996" customHeight="1" x14ac:dyDescent="0.25">
      <c r="B70" s="17"/>
      <c r="C70" s="45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7"/>
      <c r="Q70" s="47"/>
      <c r="R70" s="47"/>
    </row>
    <row r="71" spans="1:177" ht="30" customHeight="1" x14ac:dyDescent="0.25">
      <c r="B71" s="62" t="s">
        <v>124</v>
      </c>
      <c r="C71" s="48" t="s">
        <v>125</v>
      </c>
      <c r="D71" s="29">
        <v>7460.9482914271966</v>
      </c>
      <c r="E71" s="29">
        <v>0</v>
      </c>
      <c r="F71" s="29">
        <v>7460.9482914271966</v>
      </c>
      <c r="G71" s="46"/>
      <c r="H71" s="46"/>
      <c r="I71" s="46"/>
      <c r="J71" s="46"/>
      <c r="K71" s="46"/>
      <c r="L71" s="46"/>
      <c r="M71" s="46"/>
      <c r="N71" s="46"/>
      <c r="O71" s="46"/>
      <c r="P71" s="47"/>
      <c r="Q71" s="47"/>
      <c r="R71" s="47"/>
    </row>
    <row r="72" spans="1:177" ht="30" customHeight="1" x14ac:dyDescent="0.25">
      <c r="B72" s="63"/>
      <c r="C72" s="48" t="s">
        <v>126</v>
      </c>
      <c r="D72" s="29">
        <v>5433.9623778281311</v>
      </c>
      <c r="E72" s="29">
        <v>0</v>
      </c>
      <c r="F72" s="29">
        <v>5433.9623778281311</v>
      </c>
      <c r="G72" s="46"/>
      <c r="H72" s="46"/>
      <c r="I72" s="46"/>
      <c r="J72" s="46"/>
      <c r="K72" s="46"/>
      <c r="L72" s="46"/>
      <c r="M72" s="46"/>
      <c r="N72" s="46"/>
      <c r="O72" s="46"/>
      <c r="P72" s="47"/>
      <c r="Q72" s="47"/>
      <c r="R72" s="47"/>
    </row>
    <row r="73" spans="1:177" ht="30" customHeight="1" x14ac:dyDescent="0.25">
      <c r="B73" s="64"/>
      <c r="C73" s="48" t="s">
        <v>127</v>
      </c>
      <c r="D73" s="29">
        <v>7171.9503387853192</v>
      </c>
      <c r="E73" s="29">
        <v>0</v>
      </c>
      <c r="F73" s="29">
        <v>7171.9503387853192</v>
      </c>
      <c r="G73" s="46"/>
      <c r="H73" s="46"/>
      <c r="I73" s="46"/>
      <c r="J73" s="46"/>
      <c r="K73" s="46"/>
      <c r="L73" s="46"/>
      <c r="M73" s="46"/>
      <c r="N73" s="46"/>
      <c r="O73" s="46"/>
      <c r="P73" s="47"/>
      <c r="Q73" s="47"/>
      <c r="R73" s="47"/>
    </row>
    <row r="74" spans="1:177" ht="5.0999999999999996" customHeight="1" x14ac:dyDescent="0.25">
      <c r="B74" s="17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7"/>
      <c r="Q74" s="47"/>
      <c r="R74" s="47"/>
    </row>
    <row r="75" spans="1:177" ht="30" customHeight="1" x14ac:dyDescent="0.25">
      <c r="B75" s="27" t="s">
        <v>128</v>
      </c>
      <c r="C75" s="48" t="s">
        <v>129</v>
      </c>
      <c r="D75" s="29">
        <v>85007.549990000014</v>
      </c>
      <c r="E75" s="29">
        <v>0</v>
      </c>
      <c r="F75" s="29">
        <v>85007.549990000029</v>
      </c>
      <c r="G75" s="46"/>
      <c r="H75" s="46"/>
      <c r="I75" s="46"/>
      <c r="J75" s="46"/>
      <c r="K75" s="46"/>
      <c r="L75" s="46"/>
      <c r="M75" s="46"/>
      <c r="N75" s="46"/>
      <c r="O75" s="46"/>
      <c r="P75" s="47"/>
      <c r="Q75" s="47"/>
      <c r="R75" s="47"/>
    </row>
    <row r="76" spans="1:177" ht="5.0999999999999996" customHeight="1" x14ac:dyDescent="0.25">
      <c r="B76" s="17"/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7"/>
      <c r="Q76" s="47"/>
      <c r="R76" s="47"/>
    </row>
    <row r="77" spans="1:177" ht="30" customHeight="1" x14ac:dyDescent="0.25">
      <c r="B77" s="62" t="s">
        <v>130</v>
      </c>
      <c r="C77" s="48" t="s">
        <v>131</v>
      </c>
      <c r="D77" s="29">
        <v>1410808.4210739022</v>
      </c>
      <c r="E77" s="29">
        <v>0</v>
      </c>
      <c r="F77" s="29">
        <v>1409035.5648100001</v>
      </c>
      <c r="G77" s="46"/>
      <c r="H77" s="46"/>
      <c r="I77" s="46"/>
      <c r="J77" s="46"/>
      <c r="K77" s="46"/>
      <c r="L77" s="46"/>
      <c r="M77" s="46"/>
      <c r="N77" s="46"/>
      <c r="O77" s="46"/>
      <c r="P77" s="47"/>
      <c r="Q77" s="47"/>
      <c r="R77" s="47"/>
    </row>
    <row r="78" spans="1:177" ht="30" customHeight="1" x14ac:dyDescent="0.25">
      <c r="B78" s="64"/>
      <c r="C78" s="48" t="s">
        <v>132</v>
      </c>
      <c r="D78" s="29">
        <v>1441828.1618855791</v>
      </c>
      <c r="E78" s="29">
        <v>0</v>
      </c>
      <c r="F78" s="29">
        <v>1327509.7974899998</v>
      </c>
      <c r="G78" s="46"/>
      <c r="H78" s="46"/>
      <c r="I78" s="46"/>
      <c r="J78" s="46"/>
      <c r="K78" s="46"/>
      <c r="L78" s="46"/>
      <c r="M78" s="46"/>
      <c r="N78" s="46"/>
      <c r="O78" s="46"/>
      <c r="P78" s="47"/>
      <c r="Q78" s="47"/>
      <c r="R78" s="47"/>
    </row>
    <row r="79" spans="1:177" s="49" customFormat="1" ht="15" customHeight="1" x14ac:dyDescent="0.25">
      <c r="A79" s="26"/>
      <c r="C79" s="50"/>
      <c r="D79" s="50"/>
      <c r="E79" s="50"/>
      <c r="F79" s="51"/>
      <c r="G79" s="50"/>
      <c r="H79" s="50"/>
      <c r="I79" s="50"/>
      <c r="J79" s="50"/>
      <c r="K79" s="26"/>
      <c r="L79" s="26"/>
      <c r="M79" s="26"/>
      <c r="N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</row>
    <row r="80" spans="1:177" s="49" customFormat="1" ht="15" customHeight="1" x14ac:dyDescent="0.25">
      <c r="A80" s="26"/>
      <c r="B80" s="52" t="s">
        <v>133</v>
      </c>
      <c r="C80" s="50"/>
      <c r="D80" s="50"/>
      <c r="E80" s="50"/>
      <c r="F80" s="51"/>
      <c r="G80" s="50"/>
      <c r="H80" s="50"/>
      <c r="I80" s="50"/>
      <c r="J80" s="50"/>
      <c r="K80" s="26"/>
      <c r="L80" s="26"/>
      <c r="M80" s="26"/>
      <c r="N80" s="26"/>
      <c r="O80" s="53"/>
      <c r="P80" s="54"/>
      <c r="Q80" s="54"/>
      <c r="R80" s="54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</row>
    <row r="81" spans="1:177" s="49" customFormat="1" ht="15" customHeight="1" x14ac:dyDescent="0.25">
      <c r="A81" s="26"/>
      <c r="B81" s="52" t="s">
        <v>136</v>
      </c>
      <c r="C81" s="50"/>
      <c r="D81" s="55"/>
      <c r="E81" s="50"/>
      <c r="F81" s="51"/>
      <c r="G81" s="50"/>
      <c r="H81" s="50"/>
      <c r="I81" s="50"/>
      <c r="J81" s="50"/>
      <c r="K81" s="26"/>
      <c r="L81" s="26"/>
      <c r="M81" s="26"/>
      <c r="N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</row>
    <row r="82" spans="1:177" s="49" customFormat="1" ht="15" customHeight="1" x14ac:dyDescent="0.25">
      <c r="A82" s="26"/>
      <c r="B82" s="52" t="s">
        <v>137</v>
      </c>
      <c r="C82" s="50"/>
      <c r="D82" s="50"/>
      <c r="E82" s="50"/>
      <c r="F82" s="51"/>
      <c r="G82" s="50"/>
      <c r="H82" s="50"/>
      <c r="I82" s="50"/>
      <c r="J82" s="50"/>
      <c r="K82" s="26"/>
      <c r="L82" s="26"/>
      <c r="M82" s="26"/>
      <c r="N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</row>
    <row r="83" spans="1:177" s="49" customFormat="1" ht="15" customHeight="1" x14ac:dyDescent="0.25">
      <c r="A83" s="26"/>
      <c r="B83" s="52" t="s">
        <v>138</v>
      </c>
      <c r="C83" s="50"/>
      <c r="D83" s="50"/>
      <c r="E83" s="50"/>
      <c r="F83" s="51"/>
      <c r="G83" s="50"/>
      <c r="H83" s="50"/>
      <c r="I83" s="50"/>
      <c r="J83" s="50"/>
      <c r="K83" s="26"/>
      <c r="L83" s="26"/>
      <c r="M83" s="26"/>
      <c r="N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</row>
    <row r="84" spans="1:177" s="49" customFormat="1" ht="15" customHeight="1" x14ac:dyDescent="0.25">
      <c r="A84" s="26"/>
      <c r="B84" s="52" t="s">
        <v>139</v>
      </c>
      <c r="C84" s="50"/>
      <c r="D84" s="50"/>
      <c r="E84" s="50"/>
      <c r="F84" s="51"/>
      <c r="G84" s="50"/>
      <c r="H84" s="50"/>
      <c r="I84" s="50"/>
      <c r="J84" s="50"/>
      <c r="K84" s="26"/>
      <c r="L84" s="26"/>
      <c r="M84" s="26"/>
      <c r="N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</row>
    <row r="85" spans="1:177" s="49" customFormat="1" ht="15" customHeight="1" x14ac:dyDescent="0.25">
      <c r="A85" s="26"/>
      <c r="B85" s="52" t="s">
        <v>140</v>
      </c>
      <c r="C85" s="50"/>
      <c r="D85" s="50"/>
      <c r="E85" s="50"/>
      <c r="F85" s="51"/>
      <c r="G85" s="50"/>
      <c r="H85" s="50"/>
      <c r="I85" s="50"/>
      <c r="J85" s="50"/>
      <c r="K85" s="26"/>
      <c r="L85" s="26"/>
      <c r="M85" s="26"/>
      <c r="N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</row>
    <row r="86" spans="1:177" s="49" customFormat="1" ht="15" customHeight="1" x14ac:dyDescent="0.25">
      <c r="A86" s="26"/>
      <c r="B86" s="52" t="s">
        <v>141</v>
      </c>
      <c r="C86" s="50"/>
      <c r="D86" s="56"/>
      <c r="E86" s="50"/>
      <c r="F86" s="51"/>
      <c r="G86" s="50"/>
      <c r="H86" s="50"/>
      <c r="I86" s="50"/>
      <c r="J86" s="50"/>
      <c r="K86" s="26"/>
      <c r="L86" s="26"/>
      <c r="M86" s="26"/>
      <c r="N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</row>
    <row r="87" spans="1:177" x14ac:dyDescent="0.25">
      <c r="K87" s="49"/>
      <c r="P87" s="57"/>
      <c r="Q87" s="57"/>
    </row>
    <row r="88" spans="1:177" x14ac:dyDescent="0.25">
      <c r="K88" s="49"/>
      <c r="P88" s="57"/>
      <c r="Q88" s="57"/>
    </row>
    <row r="89" spans="1:177" x14ac:dyDescent="0.25">
      <c r="C89" s="26"/>
    </row>
  </sheetData>
  <dataConsolidate/>
  <mergeCells count="31">
    <mergeCell ref="B2:R2"/>
    <mergeCell ref="B3:R3"/>
    <mergeCell ref="B6:C10"/>
    <mergeCell ref="D6:D7"/>
    <mergeCell ref="E6:F6"/>
    <mergeCell ref="G6:H7"/>
    <mergeCell ref="I6:J7"/>
    <mergeCell ref="K6:O6"/>
    <mergeCell ref="P6:R7"/>
    <mergeCell ref="K7:L7"/>
    <mergeCell ref="M7:N7"/>
    <mergeCell ref="D8:D9"/>
    <mergeCell ref="E8:E9"/>
    <mergeCell ref="F8:F9"/>
    <mergeCell ref="G8:G10"/>
    <mergeCell ref="H8:H9"/>
    <mergeCell ref="I8:I10"/>
    <mergeCell ref="J8:J9"/>
    <mergeCell ref="K8:K10"/>
    <mergeCell ref="L8:L9"/>
    <mergeCell ref="E10:F10"/>
    <mergeCell ref="Q10:R10"/>
    <mergeCell ref="B12:C12"/>
    <mergeCell ref="B71:B73"/>
    <mergeCell ref="B77:B78"/>
    <mergeCell ref="M8:M10"/>
    <mergeCell ref="N8:N9"/>
    <mergeCell ref="O8:O10"/>
    <mergeCell ref="P8:P10"/>
    <mergeCell ref="Q8:Q9"/>
    <mergeCell ref="R8:R9"/>
  </mergeCells>
  <printOptions horizontalCentered="1"/>
  <pageMargins left="0.19685039370078741" right="0.19685039370078741" top="0.59055118110236227" bottom="0.19685039370078741" header="0" footer="0.19685039370078741"/>
  <pageSetup paperSize="9" scale="35" fitToHeight="0" orientation="landscape" r:id="rId1"/>
  <headerFooter>
    <oddFooter>&amp;C&amp;12Pág. &amp;P/&amp;N</oddFooter>
  </headerFooter>
  <rowBreaks count="1" manualBreakCount="1">
    <brk id="36" min="1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2E5C361E7E4248A70230A7E00D821C" ma:contentTypeVersion="15" ma:contentTypeDescription="Criar um novo documento." ma:contentTypeScope="" ma:versionID="021536fd5fe953a203314d5b413aabd3">
  <xsd:schema xmlns:xsd="http://www.w3.org/2001/XMLSchema" xmlns:xs="http://www.w3.org/2001/XMLSchema" xmlns:p="http://schemas.microsoft.com/office/2006/metadata/properties" xmlns:ns2="0320c702-071d-4011-91cf-0051d6ab68f5" xmlns:ns3="e6ee6660-4776-4585-bb11-ac531f3cff1e" targetNamespace="http://schemas.microsoft.com/office/2006/metadata/properties" ma:root="true" ma:fieldsID="50cecff1bdf8fabc764e630255994e65" ns2:_="" ns3:_="">
    <xsd:import namespace="0320c702-071d-4011-91cf-0051d6ab68f5"/>
    <xsd:import namespace="e6ee6660-4776-4585-bb11-ac531f3cf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0c702-071d-4011-91cf-0051d6ab6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c7bac931-df5c-491a-b361-d6ab10128a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e6660-4776-4585-bb11-ac531f3cff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92dfb9-79cb-4381-a269-d7604859a1de}" ma:internalName="TaxCatchAll" ma:showField="CatchAllData" ma:web="e6ee6660-4776-4585-bb11-ac531f3cf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20c702-071d-4011-91cf-0051d6ab68f5">
      <Terms xmlns="http://schemas.microsoft.com/office/infopath/2007/PartnerControls"/>
    </lcf76f155ced4ddcb4097134ff3c332f>
    <TaxCatchAll xmlns="e6ee6660-4776-4585-bb11-ac531f3cff1e" xsi:nil="true"/>
  </documentManagement>
</p:properties>
</file>

<file path=customXml/itemProps1.xml><?xml version="1.0" encoding="utf-8"?>
<ds:datastoreItem xmlns:ds="http://schemas.openxmlformats.org/officeDocument/2006/customXml" ds:itemID="{B773EF36-300B-4DF5-9550-E93689F4ED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25968C-DB88-4606-AB89-F9606C2323AB}"/>
</file>

<file path=customXml/itemProps3.xml><?xml version="1.0" encoding="utf-8"?>
<ds:datastoreItem xmlns:ds="http://schemas.openxmlformats.org/officeDocument/2006/customXml" ds:itemID="{0EB5C978-AA9A-4F80-92C1-1A8CE4DEA7A4}">
  <ds:schemaRefs>
    <ds:schemaRef ds:uri="http://schemas.microsoft.com/office/2006/metadata/properties"/>
    <ds:schemaRef ds:uri="http://schemas.microsoft.com/office/infopath/2007/PartnerControls"/>
    <ds:schemaRef ds:uri="7d5a5130-429c-4711-af93-69e8e8bc1e5f"/>
    <ds:schemaRef ds:uri="a1e06f6a-479d-4b03-a76e-8e660a2ff3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ProSel_OP</vt:lpstr>
      <vt:lpstr>ProSel_OP!Área_de_Impressão</vt:lpstr>
      <vt:lpstr>ProSel_OP!Títulos_de_Impressão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Silva</dc:creator>
  <cp:lastModifiedBy>Ana Paula Silva</cp:lastModifiedBy>
  <dcterms:created xsi:type="dcterms:W3CDTF">2025-08-07T11:55:01Z</dcterms:created>
  <dcterms:modified xsi:type="dcterms:W3CDTF">2025-08-07T12:51:11Z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0x010100362E5C361E7E4248A70230A7E00D821C</vt:lpwstr>
  </property>
  <property fmtid="{D5CDD505-2E9C-101B-9397-08002B2CF9AE}" pid="3" name="MediaServiceImageTags">
    <vt:lpwstr/>
  </property>
</Properties>
</file>