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 Monitorização e Avaliação de Programa\PDR2020\13.MONITORIZAÇÃO\SITE\2024_02_29\"/>
    </mc:Choice>
  </mc:AlternateContent>
  <bookViews>
    <workbookView xWindow="0" yWindow="0" windowWidth="19200" windowHeight="7310"/>
  </bookViews>
  <sheets>
    <sheet name="EX_AI" sheetId="1" r:id="rId1"/>
  </sheets>
  <externalReferences>
    <externalReference r:id="rId2"/>
  </externalReferences>
  <definedNames>
    <definedName name="_xlnm.Print_Area" localSheetId="0">EX_AI!$B$1:$Q$30</definedName>
    <definedName name="org" localSheetId="0">[1]Quadro_Global!#REF!</definedName>
    <definedName name="org">[1]Quadro_Global!#REF!</definedName>
    <definedName name="_xlnm.Print_Titles" localSheetId="0">EX_AI!$B:$B,EX_AI!$1:$15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Q22" i="1"/>
  <c r="N22" i="1"/>
  <c r="P22" i="1"/>
  <c r="O22" i="1"/>
  <c r="Q21" i="1"/>
  <c r="P21" i="1"/>
  <c r="O21" i="1"/>
  <c r="N21" i="1"/>
  <c r="O20" i="1"/>
  <c r="N20" i="1"/>
  <c r="Q20" i="1"/>
  <c r="P20" i="1"/>
  <c r="Q19" i="1"/>
  <c r="P19" i="1"/>
  <c r="O19" i="1"/>
  <c r="E12" i="1"/>
  <c r="E13" i="1" s="1"/>
  <c r="N19" i="1"/>
  <c r="Q18" i="1"/>
  <c r="N18" i="1"/>
  <c r="P18" i="1"/>
  <c r="K12" i="1"/>
  <c r="K13" i="1" s="1"/>
  <c r="O18" i="1"/>
  <c r="Q17" i="1"/>
  <c r="P17" i="1"/>
  <c r="O17" i="1"/>
  <c r="N17" i="1"/>
  <c r="O16" i="1"/>
  <c r="N16" i="1"/>
  <c r="Q16" i="1"/>
  <c r="P16" i="1"/>
  <c r="J12" i="1"/>
  <c r="J13" i="1" s="1"/>
  <c r="G12" i="1"/>
  <c r="F12" i="1"/>
  <c r="F13" i="1" s="1"/>
  <c r="Q14" i="1"/>
  <c r="P14" i="1"/>
  <c r="O14" i="1"/>
  <c r="N14" i="1"/>
  <c r="I12" i="1"/>
  <c r="I13" i="1" s="1"/>
  <c r="H12" i="1"/>
  <c r="G13" i="1" l="1"/>
  <c r="O12" i="1"/>
  <c r="D12" i="1"/>
  <c r="D13" i="1" s="1"/>
  <c r="M12" i="1"/>
  <c r="H13" i="1"/>
  <c r="O13" i="1" s="1"/>
  <c r="L12" i="1"/>
  <c r="L13" i="1" l="1"/>
  <c r="P13" i="1" s="1"/>
  <c r="P12" i="1"/>
  <c r="Q12" i="1"/>
  <c r="M13" i="1"/>
  <c r="Q13" i="1" s="1"/>
  <c r="N13" i="1"/>
  <c r="N12" i="1"/>
</calcChain>
</file>

<file path=xl/sharedStrings.xml><?xml version="1.0" encoding="utf-8"?>
<sst xmlns="http://schemas.openxmlformats.org/spreadsheetml/2006/main" count="58" uniqueCount="44">
  <si>
    <t>Indicadores de monitorização: 2014-2022 (por Áreas de Intervenção)</t>
  </si>
  <si>
    <t>Execução financeira (programação, compromissos, contratos e pagamentos)</t>
  </si>
  <si>
    <t>ÁREAS DE INTERVENÇÃO PDR2020</t>
  </si>
  <si>
    <r>
      <t>PROGRAMAÇÃO
2014-2022</t>
    </r>
    <r>
      <rPr>
        <sz val="10"/>
        <color theme="0"/>
        <rFont val="Calibri"/>
        <family val="2"/>
        <scheme val="minor"/>
      </rPr>
      <t xml:space="preserve">  [a]</t>
    </r>
  </si>
  <si>
    <r>
      <t>COMPROMISSOS ASSUMIDOS</t>
    </r>
    <r>
      <rPr>
        <sz val="10"/>
        <color theme="0"/>
        <rFont val="Calibri"/>
        <family val="2"/>
        <scheme val="minor"/>
      </rPr>
      <t xml:space="preserve">  [b]</t>
    </r>
  </si>
  <si>
    <r>
      <t>DESPESA CONTRATADA</t>
    </r>
    <r>
      <rPr>
        <sz val="10"/>
        <color theme="0"/>
        <rFont val="Calibri"/>
        <family val="2"/>
        <scheme val="minor"/>
      </rPr>
      <t xml:space="preserve">  [c]</t>
    </r>
  </si>
  <si>
    <r>
      <t>PAGAMENTOS AOS
BENEFICIÁRIOS</t>
    </r>
    <r>
      <rPr>
        <sz val="10"/>
        <color theme="0"/>
        <rFont val="Calibri"/>
        <family val="2"/>
        <scheme val="minor"/>
      </rPr>
      <t xml:space="preserve">  [d]</t>
    </r>
  </si>
  <si>
    <t>INDICADORES</t>
  </si>
  <si>
    <t>Despesa
pública</t>
  </si>
  <si>
    <t>FEADER</t>
  </si>
  <si>
    <t>Nº
[e]</t>
  </si>
  <si>
    <t>Taxa de
compromissos
2014-2022</t>
  </si>
  <si>
    <t>Taxa de
execução
2014-2022</t>
  </si>
  <si>
    <t>mil euros</t>
  </si>
  <si>
    <t>11=4/1</t>
  </si>
  <si>
    <t>12=5/2</t>
  </si>
  <si>
    <t>13=9/1</t>
  </si>
  <si>
    <t>14=10/2</t>
  </si>
  <si>
    <t>PDR2020</t>
  </si>
  <si>
    <t>Excluíndo investimentos "Next Generation"</t>
  </si>
  <si>
    <t>Do qual, investimentos "Next Generation"</t>
  </si>
  <si>
    <t>A1</t>
  </si>
  <si>
    <t>INOVAÇÃO E CONHECIMENTO</t>
  </si>
  <si>
    <t>A2</t>
  </si>
  <si>
    <t>COMPETITIVIDADE E ORGANIZAÇÃO DA PRODUÇÃO</t>
  </si>
  <si>
    <t>A3</t>
  </si>
  <si>
    <t>AMBIENTE, EFICIÊNCIA NO USO DE RECURSOS E CLIMA</t>
  </si>
  <si>
    <t>A4</t>
  </si>
  <si>
    <t>DESENVOLVIMENTO LOCAL</t>
  </si>
  <si>
    <t>M20</t>
  </si>
  <si>
    <t>ASSISTÊNCIA TÉCNICA AOS ESTADOS-MEMBROS</t>
  </si>
  <si>
    <t>M21</t>
  </si>
  <si>
    <t>APOIO TEMPORÁRIO EXCECIONAL AOS AGRICULTORES E ÀS PME AFETADOS PELA CRISE DA COVID-19</t>
  </si>
  <si>
    <t>M22</t>
  </si>
  <si>
    <t>APOIO TEMPORÁRIO EXCECIONAL AOS AGRICULTORES E ÀS PME AFETADOS PELA INVASÃO DA UCRÂNIA</t>
  </si>
  <si>
    <t>M97</t>
  </si>
  <si>
    <t>REFORMA ANTECIPADA</t>
  </si>
  <si>
    <t>Notas:</t>
  </si>
  <si>
    <t>Dados reportados a 29 de fevereiro de 2024</t>
  </si>
  <si>
    <t>[a] - Decisão C(2023) 5181 de 25 de julho.</t>
  </si>
  <si>
    <t>[b] - Dados relativos a projetos transitados do anterior período de programação, a candidaturas aprovadas líquidas do valor libertado de candidaturas encerradas e, no caso das ações enquadradas no Pedido Único (PU), a pedidos de apoio aprovados.</t>
  </si>
  <si>
    <t>[c] - Dados relativos a projetos transitados do anterior período de programação, a candidaturas com termo de aceitação assinado e, no caso das ações enquadradas no Pedido Único (PU), a pedidos de apoio aprovados.</t>
  </si>
  <si>
    <t>[d] - Fonte IFAP: Dados reportados a 29 de fevereiro de 2024.</t>
  </si>
  <si>
    <t>[e] - A partir de 31 de julho de 2018 passou a considerar-se o número de projetos de investimento + o número de projetos das ações enquadradas no Pedido Único (PU).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</si>
</sst>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6" tint="-0.249977111117893"/>
      <name val="Calibri"/>
      <family val="2"/>
      <scheme val="minor"/>
    </font>
    <font>
      <sz val="9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3"/>
      <color theme="6" tint="-0.249977111117893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3"/>
      <color theme="6" tint="-0.249977111117893"/>
      <name val="Calibri"/>
      <family val="2"/>
      <scheme val="minor"/>
    </font>
    <font>
      <b/>
      <sz val="9"/>
      <color indexed="19"/>
      <name val="Calibri"/>
      <family val="2"/>
      <scheme val="minor"/>
    </font>
    <font>
      <b/>
      <sz val="10"/>
      <color indexed="19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6" tint="-0.24994659260841701"/>
      </left>
      <right/>
      <top style="double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double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double">
        <color theme="6" tint="-0.24994659260841701"/>
      </left>
      <right/>
      <top style="thin">
        <color theme="6" tint="-0.24994659260841701"/>
      </top>
      <bottom style="double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1" applyFont="1" applyAlignment="1">
      <alignment vertical="center"/>
    </xf>
    <xf numFmtId="0" fontId="4" fillId="0" borderId="0" xfId="2" applyFont="1"/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/>
    <xf numFmtId="0" fontId="7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right" vertical="center" wrapText="1"/>
    </xf>
    <xf numFmtId="3" fontId="8" fillId="0" borderId="0" xfId="2" applyNumberFormat="1" applyFont="1" applyAlignment="1">
      <alignment vertical="center" wrapText="1"/>
    </xf>
    <xf numFmtId="3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3" fontId="6" fillId="0" borderId="0" xfId="2" quotePrefix="1" applyNumberFormat="1" applyFont="1" applyAlignment="1">
      <alignment horizontal="center" vertical="center"/>
    </xf>
    <xf numFmtId="3" fontId="6" fillId="0" borderId="0" xfId="2" quotePrefix="1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 vertical="center" wrapText="1"/>
    </xf>
    <xf numFmtId="3" fontId="12" fillId="2" borderId="4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9" fontId="12" fillId="2" borderId="5" xfId="3" applyFont="1" applyFill="1" applyBorder="1" applyAlignment="1">
      <alignment horizontal="center" vertical="center" wrapText="1"/>
    </xf>
    <xf numFmtId="9" fontId="12" fillId="2" borderId="2" xfId="3" applyFont="1" applyFill="1" applyBorder="1" applyAlignment="1">
      <alignment horizontal="center" vertical="center" wrapText="1"/>
    </xf>
    <xf numFmtId="9" fontId="12" fillId="2" borderId="3" xfId="3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3" fontId="1" fillId="3" borderId="7" xfId="1" applyNumberFormat="1" applyFont="1" applyFill="1" applyBorder="1" applyAlignment="1">
      <alignment horizontal="center" vertical="center" wrapText="1"/>
    </xf>
    <xf numFmtId="3" fontId="1" fillId="3" borderId="8" xfId="1" applyNumberFormat="1" applyFont="1" applyFill="1" applyBorder="1" applyAlignment="1">
      <alignment horizontal="center" vertical="center" wrapText="1"/>
    </xf>
    <xf numFmtId="3" fontId="1" fillId="3" borderId="9" xfId="1" applyNumberFormat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9" fontId="1" fillId="3" borderId="7" xfId="3" applyFont="1" applyFill="1" applyBorder="1" applyAlignment="1">
      <alignment horizontal="center" vertical="center" wrapText="1"/>
    </xf>
    <xf numFmtId="9" fontId="1" fillId="3" borderId="9" xfId="3" applyFont="1" applyFill="1" applyBorder="1" applyAlignment="1">
      <alignment horizontal="center" vertical="center" wrapText="1"/>
    </xf>
    <xf numFmtId="3" fontId="1" fillId="3" borderId="11" xfId="1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3" fontId="13" fillId="3" borderId="7" xfId="1" applyNumberFormat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3" fontId="13" fillId="3" borderId="9" xfId="1" applyNumberFormat="1" applyFont="1" applyFill="1" applyBorder="1" applyAlignment="1">
      <alignment horizontal="center" vertical="center" wrapText="1"/>
    </xf>
    <xf numFmtId="3" fontId="13" fillId="3" borderId="7" xfId="2" applyNumberFormat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3" fontId="13" fillId="3" borderId="9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3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17" fillId="0" borderId="15" xfId="1" applyFont="1" applyBorder="1" applyAlignment="1">
      <alignment horizontal="left" vertical="center" indent="1"/>
    </xf>
    <xf numFmtId="0" fontId="17" fillId="0" borderId="16" xfId="1" applyFont="1" applyBorder="1" applyAlignment="1">
      <alignment vertical="center" wrapText="1"/>
    </xf>
    <xf numFmtId="164" fontId="18" fillId="0" borderId="17" xfId="2" applyNumberFormat="1" applyFont="1" applyBorder="1" applyAlignment="1">
      <alignment horizontal="right" vertical="center" wrapText="1" indent="1"/>
    </xf>
    <xf numFmtId="164" fontId="18" fillId="0" borderId="18" xfId="2" applyNumberFormat="1" applyFont="1" applyBorder="1" applyAlignment="1">
      <alignment horizontal="right" vertical="center" wrapText="1" indent="1"/>
    </xf>
    <xf numFmtId="9" fontId="18" fillId="0" borderId="19" xfId="3" applyFont="1" applyFill="1" applyBorder="1" applyAlignment="1">
      <alignment horizontal="center" vertical="center" wrapText="1"/>
    </xf>
    <xf numFmtId="9" fontId="18" fillId="0" borderId="17" xfId="3" applyFont="1" applyFill="1" applyBorder="1" applyAlignment="1">
      <alignment horizontal="center" vertical="center" wrapText="1"/>
    </xf>
    <xf numFmtId="9" fontId="18" fillId="0" borderId="20" xfId="3" applyFont="1" applyFill="1" applyBorder="1" applyAlignment="1">
      <alignment horizontal="center" vertical="center" wrapText="1"/>
    </xf>
    <xf numFmtId="164" fontId="4" fillId="0" borderId="0" xfId="2" applyNumberFormat="1" applyFont="1" applyAlignment="1">
      <alignment vertical="center" wrapText="1"/>
    </xf>
    <xf numFmtId="0" fontId="19" fillId="4" borderId="21" xfId="1" applyFont="1" applyFill="1" applyBorder="1" applyAlignment="1">
      <alignment horizontal="left" vertical="center" wrapText="1" indent="9"/>
    </xf>
    <xf numFmtId="0" fontId="19" fillId="4" borderId="22" xfId="1" applyFont="1" applyFill="1" applyBorder="1" applyAlignment="1">
      <alignment horizontal="left" vertical="center" wrapText="1" indent="9"/>
    </xf>
    <xf numFmtId="164" fontId="20" fillId="4" borderId="23" xfId="2" applyNumberFormat="1" applyFont="1" applyFill="1" applyBorder="1" applyAlignment="1">
      <alignment horizontal="right" vertical="center" wrapText="1" indent="1"/>
    </xf>
    <xf numFmtId="9" fontId="20" fillId="4" borderId="24" xfId="3" applyFont="1" applyFill="1" applyBorder="1" applyAlignment="1">
      <alignment horizontal="center" vertical="center" wrapText="1"/>
    </xf>
    <xf numFmtId="9" fontId="20" fillId="4" borderId="23" xfId="3" applyFont="1" applyFill="1" applyBorder="1" applyAlignment="1">
      <alignment horizontal="center" vertical="center" wrapText="1"/>
    </xf>
    <xf numFmtId="9" fontId="20" fillId="4" borderId="25" xfId="3" applyFont="1" applyFill="1" applyBorder="1" applyAlignment="1">
      <alignment horizontal="center" vertical="center" wrapText="1"/>
    </xf>
    <xf numFmtId="0" fontId="19" fillId="5" borderId="26" xfId="1" applyFont="1" applyFill="1" applyBorder="1" applyAlignment="1">
      <alignment horizontal="left" vertical="center" wrapText="1" indent="9"/>
    </xf>
    <xf numFmtId="0" fontId="19" fillId="5" borderId="27" xfId="1" applyFont="1" applyFill="1" applyBorder="1" applyAlignment="1">
      <alignment horizontal="left" vertical="center" wrapText="1" indent="9"/>
    </xf>
    <xf numFmtId="164" fontId="20" fillId="5" borderId="28" xfId="2" applyNumberFormat="1" applyFont="1" applyFill="1" applyBorder="1" applyAlignment="1">
      <alignment horizontal="right" vertical="center" wrapText="1" indent="1"/>
    </xf>
    <xf numFmtId="9" fontId="20" fillId="5" borderId="29" xfId="3" applyFont="1" applyFill="1" applyBorder="1" applyAlignment="1">
      <alignment horizontal="center" vertical="center" wrapText="1"/>
    </xf>
    <xf numFmtId="9" fontId="20" fillId="5" borderId="28" xfId="3" applyFont="1" applyFill="1" applyBorder="1" applyAlignment="1">
      <alignment horizontal="center" vertical="center" wrapText="1"/>
    </xf>
    <xf numFmtId="9" fontId="20" fillId="5" borderId="30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horizontal="left" vertical="center" wrapText="1" indent="2"/>
    </xf>
    <xf numFmtId="164" fontId="22" fillId="0" borderId="0" xfId="2" applyNumberFormat="1" applyFont="1" applyAlignment="1">
      <alignment horizontal="right" vertical="center" wrapText="1" indent="1"/>
    </xf>
    <xf numFmtId="164" fontId="22" fillId="0" borderId="0" xfId="2" applyNumberFormat="1" applyFont="1" applyAlignment="1">
      <alignment horizontal="right" vertical="center" wrapText="1"/>
    </xf>
    <xf numFmtId="9" fontId="22" fillId="0" borderId="0" xfId="3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23" fillId="6" borderId="31" xfId="2" applyFont="1" applyFill="1" applyBorder="1" applyAlignment="1">
      <alignment horizontal="center" vertical="center" wrapText="1"/>
    </xf>
    <xf numFmtId="0" fontId="23" fillId="6" borderId="32" xfId="2" applyFont="1" applyFill="1" applyBorder="1" applyAlignment="1">
      <alignment horizontal="left" vertical="center" wrapText="1"/>
    </xf>
    <xf numFmtId="164" fontId="24" fillId="6" borderId="33" xfId="2" applyNumberFormat="1" applyFont="1" applyFill="1" applyBorder="1" applyAlignment="1">
      <alignment horizontal="right" vertical="center" indent="1"/>
    </xf>
    <xf numFmtId="9" fontId="23" fillId="6" borderId="34" xfId="3" applyFont="1" applyFill="1" applyBorder="1" applyAlignment="1">
      <alignment horizontal="center" vertical="center"/>
    </xf>
    <xf numFmtId="9" fontId="23" fillId="6" borderId="33" xfId="3" applyFont="1" applyFill="1" applyBorder="1" applyAlignment="1">
      <alignment horizontal="center" vertical="center"/>
    </xf>
    <xf numFmtId="9" fontId="23" fillId="6" borderId="34" xfId="3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vertical="center" wrapText="1"/>
    </xf>
    <xf numFmtId="9" fontId="23" fillId="6" borderId="34" xfId="2" applyNumberFormat="1" applyFont="1" applyFill="1" applyBorder="1" applyAlignment="1">
      <alignment horizontal="center" vertical="center"/>
    </xf>
    <xf numFmtId="9" fontId="23" fillId="6" borderId="33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left" vertical="center" wrapText="1" indent="1"/>
    </xf>
    <xf numFmtId="3" fontId="16" fillId="0" borderId="0" xfId="2" applyNumberFormat="1" applyFont="1" applyAlignment="1">
      <alignment horizontal="right" vertical="center"/>
    </xf>
    <xf numFmtId="9" fontId="16" fillId="0" borderId="0" xfId="3" applyFont="1" applyFill="1" applyBorder="1" applyAlignment="1">
      <alignment vertical="center"/>
    </xf>
    <xf numFmtId="0" fontId="26" fillId="0" borderId="0" xfId="1" applyFont="1" applyAlignment="1">
      <alignment vertical="center"/>
    </xf>
    <xf numFmtId="3" fontId="4" fillId="0" borderId="0" xfId="2" applyNumberFormat="1" applyFont="1" applyAlignment="1">
      <alignment vertical="center"/>
    </xf>
    <xf numFmtId="9" fontId="27" fillId="0" borderId="0" xfId="3" applyFont="1" applyFill="1" applyBorder="1" applyAlignment="1">
      <alignment vertical="center"/>
    </xf>
    <xf numFmtId="0" fontId="14" fillId="0" borderId="0" xfId="1" applyFont="1" applyAlignment="1">
      <alignment vertical="center"/>
    </xf>
    <xf numFmtId="9" fontId="14" fillId="0" borderId="0" xfId="3" applyFont="1" applyFill="1" applyBorder="1" applyAlignment="1">
      <alignment vertical="center"/>
    </xf>
    <xf numFmtId="0" fontId="4" fillId="0" borderId="0" xfId="2" applyFont="1" applyAlignment="1">
      <alignment horizontal="left" vertical="center" wrapText="1"/>
    </xf>
    <xf numFmtId="3" fontId="14" fillId="0" borderId="0" xfId="1" applyNumberFormat="1" applyFont="1" applyAlignment="1">
      <alignment vertical="center"/>
    </xf>
    <xf numFmtId="9" fontId="4" fillId="0" borderId="0" xfId="3" applyFont="1" applyFill="1" applyAlignment="1">
      <alignment vertical="center"/>
    </xf>
    <xf numFmtId="9" fontId="4" fillId="0" borderId="0" xfId="3" applyFont="1" applyAlignment="1">
      <alignment vertical="center"/>
    </xf>
  </cellXfs>
  <cellStyles count="4">
    <cellStyle name="Normal" xfId="0" builtinId="0"/>
    <cellStyle name="Normal 2" xfId="2"/>
    <cellStyle name="Normal_Sheet1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66147</xdr:colOff>
      <xdr:row>0</xdr:row>
      <xdr:rowOff>124541</xdr:rowOff>
    </xdr:from>
    <xdr:to>
      <xdr:col>2</xdr:col>
      <xdr:colOff>3066102</xdr:colOff>
      <xdr:row>3</xdr:row>
      <xdr:rowOff>103374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xmlns="" id="{EEAE0ADF-B51E-43E8-8B20-A27569EDC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97" y="124541"/>
          <a:ext cx="3609555" cy="80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in43\dpe$\Documents%20and%20Settings\v00fanah\Defini&#231;&#245;es%20locais\Temporary%20Internet%20Files\OLK19\Ponto_Situacao_pintado_AUTO_2011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_Global"/>
      <sheetName val="Gestão PRODER - MAMAOT"/>
      <sheetName val="GLOBAL_todos"/>
      <sheetName val="GLOBAL_STPRODER"/>
      <sheetName val="Quadro_Global_Soma"/>
      <sheetName val="inf_Quadro_Global"/>
      <sheetName val="inf_GLOBAL_LEADER"/>
      <sheetName val="inf_Gestão PRODER - IFAP"/>
      <sheetName val="inf_GLOBAL_todos"/>
      <sheetName val="inf_GLOBAL_STPRODER"/>
      <sheetName val="NOTAS"/>
      <sheetName val="Gestão_PRODER_-_MAMAOT"/>
      <sheetName val="inf_Gestão_PRODER_-_IFAP"/>
      <sheetName val="Ponto_Situacao_pintado_AUTO_20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35"/>
  <sheetViews>
    <sheetView showGridLines="0" showZeros="0" tabSelected="1" zoomScale="70" zoomScaleNormal="70" zoomScaleSheetLayoutView="30" workbookViewId="0">
      <selection activeCell="G7" sqref="G7:G8"/>
    </sheetView>
  </sheetViews>
  <sheetFormatPr defaultColWidth="11.1796875" defaultRowHeight="12"/>
  <cols>
    <col min="1" max="1" width="0.81640625" style="77" customWidth="1"/>
    <col min="2" max="2" width="8.7265625" style="15" customWidth="1"/>
    <col min="3" max="3" width="55.7265625" style="51" customWidth="1"/>
    <col min="4" max="4" width="13.7265625" style="77" customWidth="1"/>
    <col min="5" max="5" width="13.7265625" style="91" customWidth="1"/>
    <col min="6" max="6" width="11.7265625" style="91" customWidth="1"/>
    <col min="7" max="8" width="13.7265625" style="91" customWidth="1"/>
    <col min="9" max="9" width="11.7265625" style="91" customWidth="1"/>
    <col min="10" max="11" width="13.7265625" style="91" customWidth="1"/>
    <col min="12" max="13" width="13.7265625" style="77" customWidth="1"/>
    <col min="14" max="15" width="9.7265625" style="77" customWidth="1"/>
    <col min="16" max="17" width="9.7265625" style="98" customWidth="1"/>
    <col min="18" max="16384" width="11.1796875" style="77"/>
  </cols>
  <sheetData>
    <row r="1" spans="1:23" s="2" customFormat="1" ht="25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3" s="2" customFormat="1" ht="25" customHeight="1">
      <c r="A2" s="4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3" s="5" customFormat="1" ht="15" customHeight="1">
      <c r="B3" s="6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</row>
    <row r="4" spans="1:23" s="5" customFormat="1" ht="15" customHeight="1"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6"/>
      <c r="P4" s="6"/>
      <c r="Q4" s="6"/>
    </row>
    <row r="5" spans="1:23" s="5" customFormat="1" ht="15" customHeight="1"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2"/>
      <c r="P5" s="13"/>
      <c r="Q5" s="14" t="s">
        <v>38</v>
      </c>
    </row>
    <row r="6" spans="1:23" s="15" customFormat="1" ht="50.15" customHeight="1">
      <c r="B6" s="16" t="s">
        <v>2</v>
      </c>
      <c r="C6" s="17"/>
      <c r="D6" s="18" t="s">
        <v>3</v>
      </c>
      <c r="E6" s="18"/>
      <c r="F6" s="19" t="s">
        <v>4</v>
      </c>
      <c r="G6" s="20"/>
      <c r="H6" s="21"/>
      <c r="I6" s="19" t="s">
        <v>5</v>
      </c>
      <c r="J6" s="20"/>
      <c r="K6" s="21"/>
      <c r="L6" s="18" t="s">
        <v>6</v>
      </c>
      <c r="M6" s="22"/>
      <c r="N6" s="23" t="s">
        <v>7</v>
      </c>
      <c r="O6" s="24"/>
      <c r="P6" s="24"/>
      <c r="Q6" s="25"/>
    </row>
    <row r="7" spans="1:23" s="15" customFormat="1" ht="50.15" customHeight="1">
      <c r="B7" s="26"/>
      <c r="C7" s="27"/>
      <c r="D7" s="28" t="s">
        <v>8</v>
      </c>
      <c r="E7" s="29" t="s">
        <v>9</v>
      </c>
      <c r="F7" s="30" t="s">
        <v>10</v>
      </c>
      <c r="G7" s="28" t="s">
        <v>8</v>
      </c>
      <c r="H7" s="29" t="s">
        <v>9</v>
      </c>
      <c r="I7" s="30" t="s">
        <v>10</v>
      </c>
      <c r="J7" s="28" t="s">
        <v>8</v>
      </c>
      <c r="K7" s="29" t="s">
        <v>9</v>
      </c>
      <c r="L7" s="28" t="s">
        <v>8</v>
      </c>
      <c r="M7" s="31" t="s">
        <v>9</v>
      </c>
      <c r="N7" s="32" t="s">
        <v>11</v>
      </c>
      <c r="O7" s="28"/>
      <c r="P7" s="33" t="s">
        <v>12</v>
      </c>
      <c r="Q7" s="34"/>
    </row>
    <row r="8" spans="1:23" s="15" customFormat="1" ht="20.149999999999999" customHeight="1">
      <c r="B8" s="26"/>
      <c r="C8" s="27"/>
      <c r="D8" s="28"/>
      <c r="E8" s="29"/>
      <c r="F8" s="35"/>
      <c r="G8" s="28"/>
      <c r="H8" s="29"/>
      <c r="I8" s="35"/>
      <c r="J8" s="28"/>
      <c r="K8" s="29"/>
      <c r="L8" s="28"/>
      <c r="M8" s="31"/>
      <c r="N8" s="36" t="s">
        <v>8</v>
      </c>
      <c r="O8" s="37" t="s">
        <v>9</v>
      </c>
      <c r="P8" s="38" t="s">
        <v>8</v>
      </c>
      <c r="Q8" s="39" t="s">
        <v>9</v>
      </c>
    </row>
    <row r="9" spans="1:23" s="15" customFormat="1" ht="20.149999999999999" customHeight="1">
      <c r="B9" s="26"/>
      <c r="C9" s="27"/>
      <c r="D9" s="40" t="s">
        <v>13</v>
      </c>
      <c r="E9" s="40"/>
      <c r="F9" s="41"/>
      <c r="G9" s="40" t="s">
        <v>13</v>
      </c>
      <c r="H9" s="40"/>
      <c r="I9" s="41"/>
      <c r="J9" s="40" t="s">
        <v>13</v>
      </c>
      <c r="K9" s="40"/>
      <c r="L9" s="40" t="s">
        <v>13</v>
      </c>
      <c r="M9" s="42"/>
      <c r="N9" s="36"/>
      <c r="O9" s="37"/>
      <c r="P9" s="38"/>
      <c r="Q9" s="39"/>
    </row>
    <row r="10" spans="1:23" s="43" customFormat="1" ht="20.149999999999999" customHeight="1">
      <c r="B10" s="44"/>
      <c r="C10" s="45"/>
      <c r="D10" s="46">
        <v>1</v>
      </c>
      <c r="E10" s="46">
        <v>2</v>
      </c>
      <c r="F10" s="46">
        <v>3</v>
      </c>
      <c r="G10" s="46">
        <v>4</v>
      </c>
      <c r="H10" s="46">
        <v>5</v>
      </c>
      <c r="I10" s="46">
        <v>6</v>
      </c>
      <c r="J10" s="46">
        <v>7</v>
      </c>
      <c r="K10" s="46">
        <v>8</v>
      </c>
      <c r="L10" s="46">
        <v>9</v>
      </c>
      <c r="M10" s="47">
        <v>10</v>
      </c>
      <c r="N10" s="48" t="s">
        <v>14</v>
      </c>
      <c r="O10" s="46" t="s">
        <v>15</v>
      </c>
      <c r="P10" s="46" t="s">
        <v>16</v>
      </c>
      <c r="Q10" s="47" t="s">
        <v>17</v>
      </c>
    </row>
    <row r="11" spans="1:23" s="15" customFormat="1" ht="5.15" customHeight="1" thickBot="1">
      <c r="B11" s="49"/>
      <c r="C11" s="49"/>
      <c r="E11" s="50"/>
      <c r="F11" s="50"/>
      <c r="G11" s="50"/>
      <c r="H11" s="50"/>
      <c r="I11" s="50"/>
      <c r="J11" s="50"/>
      <c r="K11" s="50"/>
    </row>
    <row r="12" spans="1:23" s="51" customFormat="1" ht="45" customHeight="1" thickTop="1">
      <c r="B12" s="52" t="s">
        <v>18</v>
      </c>
      <c r="C12" s="53"/>
      <c r="D12" s="54">
        <f>SUM(D16:D23)</f>
        <v>5773706.31278932</v>
      </c>
      <c r="E12" s="54">
        <f t="shared" ref="E12:M12" si="0">SUM(E16:E23)</f>
        <v>4786287.0320000015</v>
      </c>
      <c r="F12" s="54">
        <f t="shared" si="0"/>
        <v>477488</v>
      </c>
      <c r="G12" s="54">
        <f t="shared" si="0"/>
        <v>6325023.79612388</v>
      </c>
      <c r="H12" s="54">
        <f t="shared" si="0"/>
        <v>5233077.4487856915</v>
      </c>
      <c r="I12" s="54">
        <f t="shared" si="0"/>
        <v>476940</v>
      </c>
      <c r="J12" s="54">
        <f t="shared" si="0"/>
        <v>6471513.3819483463</v>
      </c>
      <c r="K12" s="54">
        <f t="shared" si="0"/>
        <v>5379464.3990056915</v>
      </c>
      <c r="L12" s="54">
        <f t="shared" si="0"/>
        <v>5049382.6597156404</v>
      </c>
      <c r="M12" s="55">
        <f t="shared" si="0"/>
        <v>4227761.4414400011</v>
      </c>
      <c r="N12" s="56">
        <f>G12/D12</f>
        <v>1.0954876215496687</v>
      </c>
      <c r="O12" s="57">
        <f>H12/E12</f>
        <v>1.0933480198321901</v>
      </c>
      <c r="P12" s="57">
        <f>L12/D12</f>
        <v>0.87454788764207969</v>
      </c>
      <c r="Q12" s="58">
        <f>M12/E12</f>
        <v>0.88330712578960935</v>
      </c>
      <c r="V12" s="59"/>
      <c r="W12" s="59"/>
    </row>
    <row r="13" spans="1:23" s="51" customFormat="1" ht="45" customHeight="1">
      <c r="B13" s="60" t="s">
        <v>19</v>
      </c>
      <c r="C13" s="61"/>
      <c r="D13" s="62">
        <f t="shared" ref="D13:M13" si="1">+D12-D14</f>
        <v>5461517.1127893198</v>
      </c>
      <c r="E13" s="62">
        <f t="shared" si="1"/>
        <v>4474097.8320000013</v>
      </c>
      <c r="F13" s="62">
        <f t="shared" si="1"/>
        <v>452082</v>
      </c>
      <c r="G13" s="62">
        <f t="shared" si="1"/>
        <v>5990292.0179438796</v>
      </c>
      <c r="H13" s="62">
        <f t="shared" si="1"/>
        <v>4898345.6706056911</v>
      </c>
      <c r="I13" s="62">
        <f t="shared" si="1"/>
        <v>451687</v>
      </c>
      <c r="J13" s="62">
        <f t="shared" si="1"/>
        <v>6140742.9643883463</v>
      </c>
      <c r="K13" s="62">
        <f t="shared" si="1"/>
        <v>5048693.9814456915</v>
      </c>
      <c r="L13" s="62">
        <f t="shared" si="1"/>
        <v>4837047.8232856402</v>
      </c>
      <c r="M13" s="62">
        <f t="shared" si="1"/>
        <v>4015426.605010001</v>
      </c>
      <c r="N13" s="63">
        <f t="shared" ref="N13:O13" si="2">G13/D13</f>
        <v>1.0968183188360463</v>
      </c>
      <c r="O13" s="64">
        <f t="shared" si="2"/>
        <v>1.0948231027876392</v>
      </c>
      <c r="P13" s="64">
        <f t="shared" ref="P13:Q13" si="3">L13/D13</f>
        <v>0.8856601056799126</v>
      </c>
      <c r="Q13" s="65">
        <f t="shared" si="3"/>
        <v>0.89748296881005707</v>
      </c>
      <c r="T13" s="59"/>
      <c r="V13" s="59"/>
      <c r="W13" s="59"/>
    </row>
    <row r="14" spans="1:23" s="51" customFormat="1" ht="45" customHeight="1" thickBot="1">
      <c r="B14" s="66" t="s">
        <v>20</v>
      </c>
      <c r="C14" s="67"/>
      <c r="D14" s="68">
        <v>312189.19999999995</v>
      </c>
      <c r="E14" s="68">
        <v>312189.19999999995</v>
      </c>
      <c r="F14" s="68">
        <v>25406</v>
      </c>
      <c r="G14" s="68">
        <v>334731.77818000002</v>
      </c>
      <c r="H14" s="68">
        <v>334731.77818000002</v>
      </c>
      <c r="I14" s="68">
        <v>25253</v>
      </c>
      <c r="J14" s="68">
        <v>330770.41755999997</v>
      </c>
      <c r="K14" s="68">
        <v>330770.41755999997</v>
      </c>
      <c r="L14" s="68">
        <v>212334.83642999997</v>
      </c>
      <c r="M14" s="68">
        <v>212334.83642999997</v>
      </c>
      <c r="N14" s="69">
        <f>G14/D14</f>
        <v>1.0722080654295538</v>
      </c>
      <c r="O14" s="70">
        <f>H14/E14</f>
        <v>1.0722080654295538</v>
      </c>
      <c r="P14" s="70">
        <f>L14/D14</f>
        <v>0.68014792449578654</v>
      </c>
      <c r="Q14" s="71">
        <f>M14/E14</f>
        <v>0.68014792449578654</v>
      </c>
      <c r="T14" s="59"/>
      <c r="V14" s="59"/>
      <c r="W14" s="59"/>
    </row>
    <row r="15" spans="1:23" s="51" customFormat="1" ht="5.15" customHeight="1" thickTop="1">
      <c r="B15" s="72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76"/>
      <c r="P15" s="76"/>
      <c r="Q15" s="76"/>
      <c r="V15" s="59"/>
      <c r="W15" s="59"/>
    </row>
    <row r="16" spans="1:23" ht="45" customHeight="1">
      <c r="B16" s="78" t="s">
        <v>21</v>
      </c>
      <c r="C16" s="79" t="s">
        <v>22</v>
      </c>
      <c r="D16" s="80">
        <v>57883.418500949338</v>
      </c>
      <c r="E16" s="80">
        <v>46533.709370000004</v>
      </c>
      <c r="F16" s="80">
        <v>1957</v>
      </c>
      <c r="G16" s="80">
        <v>67442.631590000019</v>
      </c>
      <c r="H16" s="80">
        <v>53389.622495700009</v>
      </c>
      <c r="I16" s="80">
        <v>1959</v>
      </c>
      <c r="J16" s="80">
        <v>75984.745380000022</v>
      </c>
      <c r="K16" s="80">
        <v>60500.322535700005</v>
      </c>
      <c r="L16" s="80">
        <v>53258.304080000002</v>
      </c>
      <c r="M16" s="80">
        <v>42441.218219999995</v>
      </c>
      <c r="N16" s="81">
        <f>G16/D16</f>
        <v>1.1651459664375887</v>
      </c>
      <c r="O16" s="82">
        <f t="shared" ref="N16:O23" si="4">H16/E16</f>
        <v>1.1473321860328627</v>
      </c>
      <c r="P16" s="82">
        <f>L16/D16</f>
        <v>0.9200960388876569</v>
      </c>
      <c r="Q16" s="82">
        <f t="shared" ref="P16:Q23" si="5">M16/E16</f>
        <v>0.91205319314951472</v>
      </c>
      <c r="V16" s="59"/>
      <c r="W16" s="59"/>
    </row>
    <row r="17" spans="1:182" ht="45" customHeight="1">
      <c r="B17" s="78" t="s">
        <v>23</v>
      </c>
      <c r="C17" s="79" t="s">
        <v>24</v>
      </c>
      <c r="D17" s="80">
        <v>1913950.8602435947</v>
      </c>
      <c r="E17" s="80">
        <v>1579193.5108200004</v>
      </c>
      <c r="F17" s="80">
        <v>62652</v>
      </c>
      <c r="G17" s="80">
        <v>2424343.7730027959</v>
      </c>
      <c r="H17" s="80">
        <v>1970194.8306924202</v>
      </c>
      <c r="I17" s="80">
        <v>62277</v>
      </c>
      <c r="J17" s="80">
        <v>2479683.4950827966</v>
      </c>
      <c r="K17" s="80">
        <v>2044546.39985242</v>
      </c>
      <c r="L17" s="80">
        <v>1520783.7907500006</v>
      </c>
      <c r="M17" s="80">
        <v>1272422.0294900001</v>
      </c>
      <c r="N17" s="83">
        <f t="shared" si="4"/>
        <v>1.2666698102657881</v>
      </c>
      <c r="O17" s="82">
        <f>H17/E17</f>
        <v>1.2475955715328335</v>
      </c>
      <c r="P17" s="82">
        <f t="shared" si="5"/>
        <v>0.79457828429118893</v>
      </c>
      <c r="Q17" s="82">
        <f>M17/E17</f>
        <v>0.80574167812359587</v>
      </c>
      <c r="V17" s="59"/>
      <c r="W17" s="59"/>
    </row>
    <row r="18" spans="1:182" ht="45" customHeight="1">
      <c r="B18" s="78" t="s">
        <v>25</v>
      </c>
      <c r="C18" s="79" t="s">
        <v>26</v>
      </c>
      <c r="D18" s="80">
        <v>3327917.6813684558</v>
      </c>
      <c r="E18" s="80">
        <v>2766026.3599899998</v>
      </c>
      <c r="F18" s="80">
        <v>310988</v>
      </c>
      <c r="G18" s="80">
        <v>3296487.011115551</v>
      </c>
      <c r="H18" s="80">
        <v>2761210.612937138</v>
      </c>
      <c r="I18" s="80">
        <v>310882</v>
      </c>
      <c r="J18" s="80">
        <v>3322945.7740955506</v>
      </c>
      <c r="K18" s="80">
        <v>2785029.3494171379</v>
      </c>
      <c r="L18" s="80">
        <v>3117315.03064</v>
      </c>
      <c r="M18" s="80">
        <v>2611624.7369300001</v>
      </c>
      <c r="N18" s="83">
        <f t="shared" si="4"/>
        <v>0.9905554544125682</v>
      </c>
      <c r="O18" s="82">
        <f t="shared" si="4"/>
        <v>0.99825896559681404</v>
      </c>
      <c r="P18" s="82">
        <f t="shared" si="5"/>
        <v>0.9367163881764482</v>
      </c>
      <c r="Q18" s="82">
        <f t="shared" si="5"/>
        <v>0.9441792655003628</v>
      </c>
      <c r="V18" s="59"/>
      <c r="W18" s="59"/>
    </row>
    <row r="19" spans="1:182" ht="45" customHeight="1">
      <c r="B19" s="78" t="s">
        <v>27</v>
      </c>
      <c r="C19" s="79" t="s">
        <v>28</v>
      </c>
      <c r="D19" s="80">
        <v>273976.88956723927</v>
      </c>
      <c r="E19" s="80">
        <v>233158.18231000003</v>
      </c>
      <c r="F19" s="80">
        <v>12023</v>
      </c>
      <c r="G19" s="80">
        <v>330196.26364000002</v>
      </c>
      <c r="H19" s="80">
        <v>281562.86307000014</v>
      </c>
      <c r="I19" s="80">
        <v>11959</v>
      </c>
      <c r="J19" s="80">
        <v>342824.44636999996</v>
      </c>
      <c r="K19" s="80">
        <v>291939.74249000003</v>
      </c>
      <c r="L19" s="80">
        <v>192348.35058999996</v>
      </c>
      <c r="M19" s="80">
        <v>164827.85921999998</v>
      </c>
      <c r="N19" s="83">
        <f t="shared" si="4"/>
        <v>1.2051975046565504</v>
      </c>
      <c r="O19" s="82">
        <f t="shared" si="4"/>
        <v>1.2076044695512453</v>
      </c>
      <c r="P19" s="82">
        <f t="shared" si="5"/>
        <v>0.70206049456880892</v>
      </c>
      <c r="Q19" s="82">
        <f t="shared" si="5"/>
        <v>0.70693577032973209</v>
      </c>
      <c r="V19" s="59"/>
      <c r="W19" s="59"/>
    </row>
    <row r="20" spans="1:182" ht="45" customHeight="1">
      <c r="B20" s="78" t="s">
        <v>29</v>
      </c>
      <c r="C20" s="84" t="s">
        <v>30</v>
      </c>
      <c r="D20" s="80">
        <v>137609.83133496324</v>
      </c>
      <c r="E20" s="80">
        <v>112281.44736999999</v>
      </c>
      <c r="F20" s="80">
        <v>563</v>
      </c>
      <c r="G20" s="80">
        <v>144186.65346553453</v>
      </c>
      <c r="H20" s="80">
        <v>117129.73305000002</v>
      </c>
      <c r="I20" s="80">
        <v>558</v>
      </c>
      <c r="J20" s="80">
        <v>187707.45771000002</v>
      </c>
      <c r="K20" s="80">
        <v>147858.79817000002</v>
      </c>
      <c r="L20" s="80">
        <v>105570.54534564052</v>
      </c>
      <c r="M20" s="80">
        <v>88644.517450000014</v>
      </c>
      <c r="N20" s="85">
        <f t="shared" si="4"/>
        <v>1.0477932576965545</v>
      </c>
      <c r="O20" s="86">
        <f t="shared" si="4"/>
        <v>1.0431797575963153</v>
      </c>
      <c r="P20" s="86">
        <f t="shared" si="5"/>
        <v>0.76717298699876879</v>
      </c>
      <c r="Q20" s="82">
        <f t="shared" si="5"/>
        <v>0.7894849908541931</v>
      </c>
      <c r="V20" s="59"/>
      <c r="W20" s="59"/>
    </row>
    <row r="21" spans="1:182" ht="45" customHeight="1">
      <c r="B21" s="78" t="s">
        <v>31</v>
      </c>
      <c r="C21" s="84" t="s">
        <v>32</v>
      </c>
      <c r="D21" s="80">
        <v>12300.252700000001</v>
      </c>
      <c r="E21" s="80">
        <v>9938.4958600000009</v>
      </c>
      <c r="F21" s="80">
        <v>2647</v>
      </c>
      <c r="G21" s="80">
        <v>12300.252700000001</v>
      </c>
      <c r="H21" s="80">
        <v>9938.4958600000027</v>
      </c>
      <c r="I21" s="80">
        <v>2647</v>
      </c>
      <c r="J21" s="80">
        <v>12300.252700000001</v>
      </c>
      <c r="K21" s="80">
        <v>9938.4958600000027</v>
      </c>
      <c r="L21" s="80">
        <v>12300.252700000001</v>
      </c>
      <c r="M21" s="80">
        <v>9938.4958600000009</v>
      </c>
      <c r="N21" s="85">
        <f>G21/D21</f>
        <v>1</v>
      </c>
      <c r="O21" s="86">
        <f t="shared" si="4"/>
        <v>1.0000000000000002</v>
      </c>
      <c r="P21" s="86">
        <f>L21/D21</f>
        <v>1</v>
      </c>
      <c r="Q21" s="82">
        <f t="shared" si="5"/>
        <v>1</v>
      </c>
      <c r="V21" s="59"/>
      <c r="W21" s="59"/>
    </row>
    <row r="22" spans="1:182" ht="45" customHeight="1">
      <c r="B22" s="78" t="s">
        <v>33</v>
      </c>
      <c r="C22" s="84" t="s">
        <v>34</v>
      </c>
      <c r="D22" s="80">
        <v>49397.525464117854</v>
      </c>
      <c r="E22" s="80">
        <v>38585.950000000004</v>
      </c>
      <c r="F22" s="80">
        <v>86482</v>
      </c>
      <c r="G22" s="80">
        <v>49397.357000000004</v>
      </c>
      <c r="H22" s="80">
        <v>39081.914400433248</v>
      </c>
      <c r="I22" s="80">
        <v>86482</v>
      </c>
      <c r="J22" s="80">
        <v>49397.357000000004</v>
      </c>
      <c r="K22" s="80">
        <v>39081.914400433248</v>
      </c>
      <c r="L22" s="80">
        <v>47136.531999999999</v>
      </c>
      <c r="M22" s="80">
        <v>37293.207990000003</v>
      </c>
      <c r="N22" s="85">
        <f t="shared" ref="N22:N23" si="6">G22/D22</f>
        <v>0.99999658962435334</v>
      </c>
      <c r="O22" s="86">
        <f t="shared" si="4"/>
        <v>1.012853497203859</v>
      </c>
      <c r="P22" s="86">
        <f t="shared" ref="P22:P23" si="7">L22/D22</f>
        <v>0.95422860876380877</v>
      </c>
      <c r="Q22" s="82">
        <f t="shared" si="5"/>
        <v>0.96649707963649978</v>
      </c>
      <c r="V22" s="59"/>
      <c r="W22" s="59"/>
    </row>
    <row r="23" spans="1:182" ht="45" customHeight="1">
      <c r="B23" s="78" t="s">
        <v>35</v>
      </c>
      <c r="C23" s="84" t="s">
        <v>36</v>
      </c>
      <c r="D23" s="80">
        <v>669.85361</v>
      </c>
      <c r="E23" s="80">
        <v>569.37628000000007</v>
      </c>
      <c r="F23" s="80">
        <v>176</v>
      </c>
      <c r="G23" s="80">
        <v>669.85361</v>
      </c>
      <c r="H23" s="80">
        <v>569.37628000000007</v>
      </c>
      <c r="I23" s="80">
        <v>176</v>
      </c>
      <c r="J23" s="80">
        <v>669.85361</v>
      </c>
      <c r="K23" s="80">
        <v>569.37628000000007</v>
      </c>
      <c r="L23" s="80">
        <v>669.85360999999989</v>
      </c>
      <c r="M23" s="80">
        <v>569.37628000000007</v>
      </c>
      <c r="N23" s="85">
        <f t="shared" si="6"/>
        <v>1</v>
      </c>
      <c r="O23" s="86">
        <f t="shared" si="4"/>
        <v>1</v>
      </c>
      <c r="P23" s="86">
        <f t="shared" si="7"/>
        <v>0.99999999999999978</v>
      </c>
      <c r="Q23" s="82">
        <f t="shared" si="5"/>
        <v>1</v>
      </c>
      <c r="V23" s="59"/>
      <c r="W23" s="59"/>
    </row>
    <row r="24" spans="1:182" ht="15" customHeight="1">
      <c r="B24" s="49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89"/>
      <c r="O24" s="89"/>
      <c r="P24" s="89"/>
      <c r="Q24" s="89"/>
    </row>
    <row r="25" spans="1:182" ht="15" customHeight="1">
      <c r="B25" s="90" t="s">
        <v>37</v>
      </c>
      <c r="C25" s="87"/>
      <c r="N25" s="92"/>
      <c r="O25" s="92"/>
      <c r="P25" s="92"/>
      <c r="Q25" s="92"/>
    </row>
    <row r="26" spans="1:182" ht="15" customHeight="1">
      <c r="B26" s="90" t="s">
        <v>39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82" ht="15" customHeight="1">
      <c r="B27" s="90" t="s">
        <v>40</v>
      </c>
      <c r="C27" s="93"/>
      <c r="D27" s="93"/>
      <c r="E27" s="93"/>
      <c r="F27" s="93"/>
      <c r="G27" s="93"/>
      <c r="H27" s="93"/>
      <c r="I27" s="93"/>
      <c r="J27" s="93"/>
      <c r="K27" s="93"/>
      <c r="L27" s="88"/>
      <c r="M27" s="88"/>
      <c r="N27" s="89"/>
      <c r="O27" s="89"/>
      <c r="P27" s="89"/>
      <c r="Q27" s="94"/>
    </row>
    <row r="28" spans="1:182" s="91" customFormat="1" ht="15" customHeight="1">
      <c r="A28" s="77"/>
      <c r="B28" s="90" t="s">
        <v>41</v>
      </c>
      <c r="C28" s="95"/>
      <c r="D28" s="95"/>
      <c r="E28" s="95"/>
      <c r="F28" s="95"/>
      <c r="G28" s="95"/>
      <c r="H28" s="95"/>
      <c r="I28" s="95"/>
      <c r="J28" s="95"/>
      <c r="K28" s="95"/>
      <c r="L28" s="77"/>
      <c r="M28" s="96"/>
      <c r="N28" s="96"/>
      <c r="O28" s="93"/>
      <c r="P28" s="94"/>
      <c r="Q28" s="95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</row>
    <row r="29" spans="1:182" s="91" customFormat="1" ht="15" customHeight="1">
      <c r="A29" s="77"/>
      <c r="B29" s="90" t="s">
        <v>42</v>
      </c>
      <c r="C29" s="95"/>
      <c r="D29" s="95"/>
      <c r="E29" s="95"/>
      <c r="F29" s="95"/>
      <c r="G29" s="95"/>
      <c r="H29" s="95"/>
      <c r="I29" s="95"/>
      <c r="J29" s="95"/>
      <c r="K29" s="95"/>
      <c r="L29" s="77"/>
      <c r="M29" s="96"/>
      <c r="N29" s="96"/>
      <c r="O29" s="93"/>
      <c r="P29" s="94"/>
      <c r="Q29" s="95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</row>
    <row r="30" spans="1:182" s="97" customFormat="1" ht="15" customHeight="1">
      <c r="A30" s="77"/>
      <c r="B30" s="90" t="s">
        <v>43</v>
      </c>
      <c r="C30" s="51"/>
      <c r="D30" s="77"/>
      <c r="E30" s="91"/>
      <c r="F30" s="91"/>
      <c r="G30" s="95"/>
      <c r="H30" s="91"/>
      <c r="I30" s="91"/>
      <c r="J30" s="95"/>
      <c r="K30" s="91"/>
      <c r="L30" s="95"/>
      <c r="M30" s="95"/>
      <c r="N30" s="95"/>
      <c r="O30" s="95"/>
      <c r="P30" s="95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</row>
    <row r="31" spans="1:182" ht="15" customHeight="1">
      <c r="P31" s="97"/>
      <c r="Q31" s="97"/>
    </row>
    <row r="32" spans="1:182" ht="15" customHeight="1">
      <c r="P32" s="97"/>
      <c r="Q32" s="97"/>
    </row>
    <row r="33" spans="16:17" ht="15" customHeight="1">
      <c r="P33" s="97"/>
      <c r="Q33" s="97"/>
    </row>
    <row r="34" spans="16:17" ht="15" customHeight="1">
      <c r="P34" s="97"/>
      <c r="Q34" s="97"/>
    </row>
    <row r="35" spans="16:17" ht="15" customHeight="1"/>
  </sheetData>
  <mergeCells count="30">
    <mergeCell ref="D9:E9"/>
    <mergeCell ref="G9:H9"/>
    <mergeCell ref="J9:K9"/>
    <mergeCell ref="L9:M9"/>
    <mergeCell ref="B13:C13"/>
    <mergeCell ref="B14:C14"/>
    <mergeCell ref="L7:L8"/>
    <mergeCell ref="M7:M8"/>
    <mergeCell ref="N7:O7"/>
    <mergeCell ref="P7:Q7"/>
    <mergeCell ref="N8:N9"/>
    <mergeCell ref="O8:O9"/>
    <mergeCell ref="P8:P9"/>
    <mergeCell ref="Q8:Q9"/>
    <mergeCell ref="F7:F9"/>
    <mergeCell ref="G7:G8"/>
    <mergeCell ref="H7:H8"/>
    <mergeCell ref="I7:I9"/>
    <mergeCell ref="J7:J8"/>
    <mergeCell ref="K7:K8"/>
    <mergeCell ref="C1:Q1"/>
    <mergeCell ref="C2:Q2"/>
    <mergeCell ref="B6:C10"/>
    <mergeCell ref="D6:E6"/>
    <mergeCell ref="F6:H6"/>
    <mergeCell ref="I6:K6"/>
    <mergeCell ref="L6:M6"/>
    <mergeCell ref="N6:Q6"/>
    <mergeCell ref="D7:D8"/>
    <mergeCell ref="E7:E8"/>
  </mergeCells>
  <printOptions horizontalCentered="1" verticalCentered="1"/>
  <pageMargins left="0.19685039370078741" right="0.19685039370078741" top="0.39370078740157483" bottom="0.39370078740157483" header="0" footer="0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EX_AI</vt:lpstr>
      <vt:lpstr>EX_AI!Área_de_Impressão</vt:lpstr>
      <vt:lpstr>EX_AI!Títulos_de_Impressão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Bernardo</dc:creator>
  <cp:lastModifiedBy>Teresa Bernardo</cp:lastModifiedBy>
  <dcterms:created xsi:type="dcterms:W3CDTF">2024-03-12T17:21:39Z</dcterms:created>
  <dcterms:modified xsi:type="dcterms:W3CDTF">2024-03-12T17:23:06Z</dcterms:modified>
</cp:coreProperties>
</file>